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lg18-fs01\財政課（新）\12 財政比較分析表･資料集\R3決算 財政状況資料集\"/>
    </mc:Choice>
  </mc:AlternateContent>
  <bookViews>
    <workbookView xWindow="0" yWindow="0" windowWidth="19200" windowHeight="114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88" i="12"/>
  <c r="AU88" i="12"/>
  <c r="AF88" i="12"/>
  <c r="CR102" i="12"/>
  <c r="AA32" i="12" l="1"/>
  <c r="AA33" i="12"/>
  <c r="AA34" i="12"/>
  <c r="AA31" i="12"/>
  <c r="AA8" i="12" l="1"/>
  <c r="AA28" i="12"/>
  <c r="AA29" i="12"/>
  <c r="AA30" i="12"/>
  <c r="AA7"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W34" i="10" s="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<sst xmlns="http://schemas.openxmlformats.org/spreadsheetml/2006/main" count="1123" uniqueCount="615">
  <si>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</si>
  <si>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</si>
  <si>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</si>
  <si>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</si>
  <si>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</si>
  <si>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</si>
  <si>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</si>
  <si>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</si>
  <si>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</si>
  <si>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</si>
  <si>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</si>
  <si>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</si>
  <si>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</si>
  <si>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</si>
  <si>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</si>
  <si>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</si>
  <si>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</si>
  <si>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</si>
  <si>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</si>
  <si>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</si>
  <si>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</si>
  <si>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</si>
  <si>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</si>
  <si>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</si>
  <si>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</si>
  <si>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</si>
  <si>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</si>
  <si>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</si>
  <si>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</si>
  <si>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</si>
  <si>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</si>
  <si>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</si>
  <si>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</si>
  <si>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</si>
  <si>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</si>
  <si>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</si>
  <si>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</si>
  <si>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</si>
  <si>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</si>
  <si>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</si>
  <si>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</si>
  <si>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</si>
  <si>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</si>
  <si>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</si>
  <si>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</si>
  <si>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</si>
  <si>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</si>
  <si>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</si>
  <si>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</si>
  <si>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</si>
  <si>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</si>
  <si>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</si>
  <si>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</si>
  <si>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</si>
  <si>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</si>
  <si>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</si>
  <si>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</si>
  <si>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</si>
  <si>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</si>
  <si>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</si>
  <si>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</si>
  <si>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</si>
  <si>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</si>
  <si>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</si>
  <si>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</si>
  <si>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</si>
  <si>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</si>
  <si>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</si>
  <si>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</si>
  <si>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</si>
  <si>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</si>
  <si>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</si>
  <si>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</si>
  <si>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</si>
  <si>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</si>
  <si>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</si>
  <si>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</si>
  <si>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</si>
  <si>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</si>
  <si>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</si>
  <si>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</si>
  <si>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</si>
  <si>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</si>
  <si>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</si>
  <si>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</si>
  <si>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</si>
  <si>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</si>
  <si>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</si>
  <si>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</si>
  <si>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</si>
  <si>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</si>
  <si>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</si>
  <si>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</si>
  <si>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</si>
  <si>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</si>
  <si>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</si>
  <si>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</si>
  <si>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</si>
  <si>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</si>
  <si>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</si>
  <si>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</si>
  <si>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</si>
  <si>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</si>
  <si>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</si>
  <si>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</si>
  <si>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</si>
  <si>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</si>
  <si>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</si>
  <si>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</si>
  <si>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</si>
  <si>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</si>
  <si>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</si>
  <si>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</si>
  <si>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</si>
  <si>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</si>
  <si>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</si>
  <si>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</si>
  <si>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</si>
  <si>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</si>
  <si>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</si>
  <si>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</si>
  <si>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</si>
  <si>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</si>
  <si>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</si>
  <si>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</si>
  <si>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</si>
  <si>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</si>
  <si>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</si>
  <si>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</si>
  <si>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</si>
  <si>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</si>
  <si>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</si>
  <si>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</si>
  <si>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</si>
  <si>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</si>
  <si>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</si>
  <si>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</si>
  <si>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</si>
  <si>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</si>
  <si>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</si>
  <si>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</si>
  <si>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</si>
  <si>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</si>
  <si>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</si>
  <si>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</si>
  <si>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</si>
  <si>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</si>
  <si>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</si>
  <si>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</si>
  <si>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</si>
  <si>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</si>
  <si>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</si>
  <si>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</si>
  <si>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</si>
  <si>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</si>
  <si>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</si>
  <si>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</si>
  <si>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</si>
  <si>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</si>
  <si>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</si>
  <si>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</si>
  <si>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</si>
  <si>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</si>
  <si>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</si>
  <si>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</si>
  <si>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</si>
  <si>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</si>
  <si>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</si>
  <si>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</si>
  <si>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</si>
  <si>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</si>
  <si>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</si>
  <si>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</si>
  <si>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</si>
  <si>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</si>
  <si>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</si>
  <si>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</si>
  <si>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</si>
  <si>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</si>
  <si>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</si>
  <si>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</si>
  <si>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</si>
  <si>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</si>
  <si>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</si>
  <si>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</si>
  <si>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</si>
  <si>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</si>
  <si>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</si>
  <si>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</si>
  <si>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</si>
  <si>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</si>
  <si>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</si>
  <si>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</si>
  <si>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</si>
  <si>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</si>
  <si>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</si>
  <si>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</si>
  <si>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</si>
  <si>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</si>
  <si>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</si>
  <si>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</si>
  <si>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</si>
  <si>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</si>
  <si>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</si>
  <si>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</si>
  <si>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</si>
  <si>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</si>
  <si>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</si>
  <si>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</si>
  <si>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</si>
  <si>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</si>
  <si>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兵庫県洲本市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</si>
  <si>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</si>
  <si>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</si>
  <si>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</si>
  <si>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</si>
  <si>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</si>
  <si>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</si>
  <si>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</si>
  <si>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</si>
  <si>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</si>
  <si>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</si>
  <si>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</si>
  <si>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</si>
  <si>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</si>
  <si>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</si>
  <si>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</si>
  <si>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</si>
  <si>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</si>
  <si>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</si>
  <si>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</si>
  <si>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</si>
  <si>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</si>
  <si>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</si>
  <si>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</si>
  <si>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</si>
  <si>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</si>
  <si>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</si>
  <si>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</si>
  <si>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</si>
  <si>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</si>
  <si>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</si>
  <si>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</si>
  <si>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</si>
  <si>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</si>
  <si>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</si>
  <si>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</si>
  <si>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</si>
  <si>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</si>
  <si>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</si>
  <si>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</si>
  <si>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</si>
  <si>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</si>
  <si>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</si>
  <si>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</si>
  <si>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</si>
  <si>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</si>
  <si>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</si>
  <si>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</si>
  <si>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</si>
  <si>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</si>
  <si>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</si>
  <si>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</si>
  <si>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</si>
  <si>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</si>
  <si>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</si>
  <si>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</si>
  <si>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</si>
  <si>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</si>
  <si>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</si>
  <si>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</si>
  <si>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</si>
  <si>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</si>
  <si>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</si>
  <si>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</si>
  <si>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</si>
  <si>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</si>
  <si>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</si>
  <si>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</si>
  <si>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</si>
  <si>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</si>
  <si>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</si>
  <si>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</si>
  <si>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</si>
  <si>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</si>
  <si>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</si>
  <si>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</si>
  <si>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</si>
  <si>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</si>
  <si>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</si>
  <si>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</si>
  <si>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</si>
  <si>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</si>
  <si>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</si>
  <si>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</si>
  <si>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</si>
  <si>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</si>
  <si>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</si>
  <si>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</si>
  <si>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</si>
  <si>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</si>
  <si>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</si>
  <si>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</si>
  <si>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</si>
  <si>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</si>
  <si>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</si>
  <si>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</si>
  <si>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</si>
  <si>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</si>
  <si>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</si>
  <si>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</si>
  <si>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</si>
  <si>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</si>
  <si>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</si>
  <si>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</si>
  <si>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</si>
  <si>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</si>
  <si>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</si>
  <si>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</si>
  <si>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</si>
  <si>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</si>
  <si>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</si>
  <si>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</si>
  <si>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</si>
  <si>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</si>
  <si>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</si>
  <si>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</si>
  <si>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</si>
  <si>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</si>
  <si>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</si>
  <si>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</si>
  <si>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</si>
  <si>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</si>
  <si>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</si>
  <si>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</si>
  <si>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</si>
  <si>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</si>
  <si>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</si>
  <si>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</si>
  <si>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</si>
  <si>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</si>
  <si>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</si>
  <si>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</si>
  <si>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</si>
  <si>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</si>
  <si>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</si>
  <si>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</si>
  <si>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</si>
  <si>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</si>
  <si>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</si>
  <si>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</si>
  <si>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</si>
  <si>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</si>
  <si>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</si>
  <si>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</si>
  <si>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</si>
  <si>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</si>
  <si>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</si>
  <si>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</si>
  <si>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</si>
  <si>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</si>
  <si>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</si>
  <si>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</si>
  <si>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</si>
  <si>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</si>
  <si>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兵庫県洲本市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</si>
  <si>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</si>
  <si>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</si>
  <si>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</si>
  <si>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</si>
  <si>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</si>
  <si>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</si>
  <si>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</si>
  <si>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</si>
  <si>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</si>
  <si>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</si>
  <si>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</si>
  <si>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</si>
  <si>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</si>
  <si>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</si>
  <si>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</si>
  <si>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</si>
  <si>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</si>
  <si>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</si>
  <si>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</si>
  <si>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</si>
  <si>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</si>
  <si>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</si>
  <si>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</si>
  <si>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</si>
  <si>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</si>
  <si>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</si>
  <si>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</si>
  <si>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</si>
  <si>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</si>
  <si>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</si>
  <si>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</si>
  <si>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</si>
  <si>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</si>
  <si>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</si>
  <si>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</si>
  <si>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</si>
  <si>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</si>
  <si>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</si>
  <si>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</si>
  <si>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介護サービス事業会計</t>
    <phoneticPr fontId="5"/>
  </si>
  <si>
    <t>法適用企業</t>
    <phoneticPr fontId="5"/>
  </si>
  <si>
    <t>駐車場事業会計</t>
    <phoneticPr fontId="5"/>
  </si>
  <si>
    <t>法適用企業</t>
    <phoneticPr fontId="5"/>
  </si>
  <si>
    <t>土地取得造成事業会計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</si>
  <si>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</si>
  <si>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</si>
  <si>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</si>
  <si>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</si>
  <si>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</si>
  <si>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</si>
  <si>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</si>
  <si>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</si>
  <si>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</si>
  <si>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</si>
  <si>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</si>
  <si>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</si>
  <si>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</si>
  <si>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</si>
  <si>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</si>
  <si>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</si>
  <si>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</si>
  <si>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</si>
  <si>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</si>
  <si>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</si>
  <si>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</si>
  <si>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</si>
  <si>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</si>
  <si>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</si>
  <si>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</si>
  <si>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</si>
  <si>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</si>
  <si>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</si>
  <si>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</si>
  <si>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</si>
  <si>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</si>
  <si>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</si>
  <si>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</si>
  <si>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</si>
  <si>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</si>
  <si>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</si>
  <si>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</si>
  <si>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</si>
  <si>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</si>
  <si>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</si>
  <si>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</si>
  <si>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</si>
  <si>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</si>
  <si>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</si>
  <si>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</si>
  <si>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</si>
  <si>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</si>
  <si>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</si>
  <si>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</si>
  <si>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</si>
  <si>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</si>
  <si>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</si>
  <si>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</si>
  <si>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</si>
  <si>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</si>
  <si>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</si>
  <si>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</si>
  <si>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</si>
  <si>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</si>
  <si>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</si>
  <si>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</si>
  <si>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</si>
  <si>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</si>
  <si>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</si>
  <si>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</si>
  <si>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</si>
  <si>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</si>
  <si>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</si>
  <si>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</si>
  <si>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</si>
  <si>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</si>
  <si>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</si>
  <si>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</si>
  <si>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</si>
  <si>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</si>
  <si>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</si>
  <si>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</si>
  <si>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</si>
  <si>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</si>
  <si>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</si>
  <si>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</si>
  <si>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</si>
  <si>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</si>
  <si>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</si>
  <si>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</si>
  <si>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</si>
  <si>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</si>
  <si>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</si>
  <si>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</si>
  <si>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</si>
  <si>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</si>
  <si>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</si>
  <si>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</si>
  <si>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</si>
  <si>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</si>
  <si>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</si>
  <si>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</si>
  <si>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</si>
  <si>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</si>
  <si>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</si>
  <si>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</si>
  <si>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</si>
  <si>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</si>
  <si>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</si>
  <si>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</si>
  <si>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</si>
  <si>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</si>
  <si>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</si>
  <si>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</si>
  <si>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</si>
  <si>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</si>
  <si>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</si>
  <si>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</si>
  <si>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</si>
  <si>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</si>
  <si>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</si>
  <si>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</si>
  <si>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</si>
  <si>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</si>
  <si>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</si>
  <si>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</si>
  <si>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</si>
  <si>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</si>
  <si>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</si>
  <si>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</si>
  <si>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</si>
  <si>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</si>
  <si>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</si>
  <si>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</si>
  <si>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</si>
  <si>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</si>
  <si>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</si>
  <si>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</si>
  <si>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</si>
  <si>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</si>
  <si>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</si>
  <si>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</si>
  <si>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</si>
  <si>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</si>
  <si>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</si>
  <si>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</si>
  <si>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</si>
  <si>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</si>
  <si>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</si>
  <si>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</si>
  <si>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</si>
  <si>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</si>
  <si>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4.70</t>
  </si>
  <si>
    <t>▲ 2.29</t>
  </si>
  <si>
    <t>▲ 0.96</t>
  </si>
  <si>
    <t>▲ 1.19</t>
  </si>
  <si>
    <t>土地取得造成事業会計</t>
  </si>
  <si>
    <t>一般会計</t>
  </si>
  <si>
    <t>介護保険特別会計</t>
  </si>
  <si>
    <t>下水道事業会計</t>
  </si>
  <si>
    <t>介護サービス事業会計</t>
  </si>
  <si>
    <t>国民健康保険特別会計</t>
  </si>
  <si>
    <t>▲ 0.89</t>
  </si>
  <si>
    <t>駐車場事業会計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</si>
  <si>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</si>
  <si>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</si>
  <si>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</si>
  <si>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</si>
  <si>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</si>
  <si>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</si>
  <si>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</si>
  <si>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</si>
  <si>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</si>
  <si>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</si>
  <si>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</si>
  <si>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</si>
  <si>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一般財団法人五色ふるさと振興公社</t>
    <rPh sb="0" eb="2">
      <t>イッパン</t>
    </rPh>
    <rPh sb="2" eb="4">
      <t>ザイダン</t>
    </rPh>
    <rPh sb="4" eb="6">
      <t>ホウジン</t>
    </rPh>
    <rPh sb="6" eb="8">
      <t>ゴシキ</t>
    </rPh>
    <rPh sb="12" eb="14">
      <t>シンコウ</t>
    </rPh>
    <rPh sb="14" eb="16">
      <t>コウシャ</t>
    </rPh>
    <phoneticPr fontId="5"/>
  </si>
  <si>
    <t>株式会社クリーンエネルギー五色</t>
    <rPh sb="0" eb="2">
      <t>カブシキ</t>
    </rPh>
    <rPh sb="2" eb="4">
      <t>カイシャ</t>
    </rPh>
    <rPh sb="13" eb="15">
      <t>ゴシキ</t>
    </rPh>
    <phoneticPr fontId="5"/>
  </si>
  <si>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</si>
  <si>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</si>
  <si>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</si>
  <si>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</si>
  <si>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</si>
  <si>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</si>
  <si>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</si>
  <si>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</si>
  <si>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</si>
  <si>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</si>
  <si>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</si>
  <si>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</si>
  <si>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ふるさと洲本もっともっと応援基金</t>
  </si>
  <si>
    <t>つながり基金</t>
  </si>
  <si>
    <t>地域振興基金</t>
  </si>
  <si>
    <t>開発関連公共施設等整備基金</t>
    <rPh sb="0" eb="2">
      <t>カイハツ</t>
    </rPh>
    <rPh sb="2" eb="4">
      <t>カンレン</t>
    </rPh>
    <rPh sb="4" eb="6">
      <t>コウキョウ</t>
    </rPh>
    <rPh sb="6" eb="9">
      <t>シセツナド</t>
    </rPh>
    <rPh sb="9" eb="11">
      <t>セイビ</t>
    </rPh>
    <rPh sb="11" eb="13">
      <t>キキン</t>
    </rPh>
    <phoneticPr fontId="2"/>
  </si>
  <si>
    <t>-</t>
    <phoneticPr fontId="2"/>
  </si>
  <si>
    <t>-</t>
    <phoneticPr fontId="2"/>
  </si>
  <si>
    <t>過疎地域持続的発展基金</t>
    <rPh sb="4" eb="7">
      <t>ジゾクテキ</t>
    </rPh>
    <rPh sb="7" eb="9">
      <t>ハッテン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</si>
  <si>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</si>
  <si>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</si>
  <si>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</si>
  <si>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</si>
  <si>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有形固定資産減価償却率は類似団体内平均値と比較して若干下回っており、将来負担比率は近年改善しつつあるものの類似団体平均を大きく上回っている。
公共施設等の老朽化に伴う大規模改修等が今後予測されるため、公共施設及びインフラ資産の適切な維持管理に努める。
将来負担比率は、繰上償還による地方債残高の減等により減少傾向となっており、今後も公債費負担の軽減に努める。</t>
    <rPh sb="53" eb="55">
      <t>ルイジ</t>
    </rPh>
    <rPh sb="55" eb="57">
      <t>ダンタイ</t>
    </rPh>
    <rPh sb="57" eb="59">
      <t>ヘイキン</t>
    </rPh>
    <rPh sb="60" eb="61">
      <t>オオ</t>
    </rPh>
    <rPh sb="63" eb="65">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</si>
  <si>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</si>
  <si>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</si>
  <si>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</si>
  <si>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</si>
  <si>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</si>
  <si>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</si>
  <si>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将来負担比率と実質公債費比率はともに類似団体内平均値を上回っている。
将来負担比率は、新規発行地方債の抑制などにより地方債残高の減少、また淡路広域水道企業団の地方債残高負担額の減により、組合等負担見込額についても減となったため、前年度と比べ17.2ポイント減少した。
実質公債費比率（直近３ヵ年の単年度実質公債費比率平均）は、平均年度の移行により前年度に比べ０．３ポイント減少した。今後も引き続き、地方債の発行抑制、積極的な繰上償還の実施を行うことにより、公債費負担の軽減に努める。</t>
    <rPh sb="43" eb="45">
      <t>シンキ</t>
    </rPh>
    <rPh sb="45" eb="47">
      <t>ハッコウ</t>
    </rPh>
    <rPh sb="47" eb="50">
      <t>チホウサイ</t>
    </rPh>
    <rPh sb="51" eb="53">
      <t>ヨクセイ</t>
    </rPh>
    <rPh sb="128" eb="13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</si>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</sst>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38"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41" applyFont="1">
      <alignment vertical="center"/>
    </xf>
  </cellXfs>
  <cellStyles count="42">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 4" xfId="39"/>
    <cellStyle name="標準 2_2007AJAHO401600" xfId="30"/>
    <cellStyle name="標準 3" xfId="11"/>
    <cellStyle name="標準 3 2" xfId="32"/>
    <cellStyle name="標準 3 3" xfId="40"/>
    <cellStyle name="標準 3 4" xfId="31"/>
    <cellStyle name="標準 3_APAHO401000" xfId="33"/>
    <cellStyle name="標準 4" xfId="5"/>
    <cellStyle name="標準 4 2" xfId="34"/>
    <cellStyle name="標準 4_APAHO401000" xfId="35"/>
    <cellStyle name="標準 4_APAHO401600" xfId="1"/>
    <cellStyle name="標準 4_APAHO4019001"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B8C-4E27-96F7-11AC8F7004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46026</c:v>
                </c:pt>
                <c:pt idx="1">
                  <c:v>47050</c:v>
                </c:pt>
                <c:pt idx="2">
                  <c:v>46955</c:v>
                </c:pt>
                <c:pt idx="3">
                  <c:v>68633</c:v>
                </c:pt>
                <c:pt idx="4">
                  <c:v>75829</c:v>
                </c:pt>
              </c:numCache>
            </c:numRef>
          </c:val>
          <c:smooth val="0"/>
          <c:extLst>
            <c:ext xmlns:c16="http://schemas.microsoft.com/office/drawing/2014/chart" uri="{C3380CC4-5D6E-409C-BE32-E72D297353CC}">
              <c16:uniqueId val="{00000001-6B8C-4E27-96F7-11AC8F7004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2.73</c:v>
                </c:pt>
                <c:pt idx="1">
                  <c:v>1.76</c:v>
                </c:pt>
                <c:pt idx="2">
                  <c:v>2.12</c:v>
                </c:pt>
                <c:pt idx="3">
                  <c:v>0.79</c:v>
                </c:pt>
                <c:pt idx="4">
                  <c:v>4.43</c:v>
                </c:pt>
              </c:numCache>
            </c:numRef>
          </c:val>
          <c:extLst>
            <c:ext xmlns:c16="http://schemas.microsoft.com/office/drawing/2014/chart" uri="{C3380CC4-5D6E-409C-BE32-E72D297353CC}">
              <c16:uniqueId val="{00000000-D1B6-451A-999C-0D5D0886DF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24.31</c:v>
                </c:pt>
                <c:pt idx="1">
                  <c:v>21.15</c:v>
                </c:pt>
                <c:pt idx="2">
                  <c:v>19.95</c:v>
                </c:pt>
                <c:pt idx="3">
                  <c:v>19.93</c:v>
                </c:pt>
                <c:pt idx="4">
                  <c:v>19.87</c:v>
                </c:pt>
              </c:numCache>
            </c:numRef>
          </c:val>
          <c:extLst>
            <c:ext xmlns:c16="http://schemas.microsoft.com/office/drawing/2014/chart" uri="{C3380CC4-5D6E-409C-BE32-E72D297353CC}">
              <c16:uniqueId val="{00000001-D1B6-451A-999C-0D5D0886DF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c:v>
                </c:pt>
                <c:pt idx="1">
                  <c:v>-2.29</c:v>
                </c:pt>
                <c:pt idx="2">
                  <c:v>-0.96</c:v>
                </c:pt>
                <c:pt idx="3">
                  <c:v>-1.19</c:v>
                </c:pt>
                <c:pt idx="4">
                  <c:v>6.93</c:v>
                </c:pt>
              </c:numCache>
            </c:numRef>
          </c:val>
          <c:smooth val="0"/>
          <c:extLst>
            <c:ext xmlns:c16="http://schemas.microsoft.com/office/drawing/2014/chart" uri="{C3380CC4-5D6E-409C-BE32-E72D297353CC}">
              <c16:uniqueId val="{00000002-D1B6-451A-999C-0D5D0886DF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3.55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F89-4685-A724-DD5B52B8DD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89-4685-A724-DD5B52B8DD2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0.13</c:v>
                </c:pt>
                <c:pt idx="4">
                  <c:v>#N/A</c:v>
                </c:pt>
                <c:pt idx="5">
                  <c:v>0.13</c:v>
                </c:pt>
                <c:pt idx="6">
                  <c:v>#N/A</c:v>
                </c:pt>
                <c:pt idx="7">
                  <c:v>0.13</c:v>
                </c:pt>
                <c:pt idx="8">
                  <c:v>#N/A</c:v>
                </c:pt>
                <c:pt idx="9">
                  <c:v>0.14000000000000001</c:v>
                </c:pt>
              </c:numCache>
            </c:numRef>
          </c:val>
          <c:extLst>
            <c:ext xmlns:c16="http://schemas.microsoft.com/office/drawing/2014/chart" uri="{C3380CC4-5D6E-409C-BE32-E72D297353CC}">
              <c16:uniqueId val="{00000002-5F89-4685-A724-DD5B52B8DD21}"/>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0.17</c:v>
                </c:pt>
                <c:pt idx="4">
                  <c:v>#N/A</c:v>
                </c:pt>
                <c:pt idx="5">
                  <c:v>0.26</c:v>
                </c:pt>
                <c:pt idx="6">
                  <c:v>#N/A</c:v>
                </c:pt>
                <c:pt idx="7">
                  <c:v>0.22</c:v>
                </c:pt>
                <c:pt idx="8">
                  <c:v>#N/A</c:v>
                </c:pt>
                <c:pt idx="9">
                  <c:v>0.18</c:v>
                </c:pt>
              </c:numCache>
            </c:numRef>
          </c:val>
          <c:extLst>
            <c:ext xmlns:c16="http://schemas.microsoft.com/office/drawing/2014/chart" uri="{C3380CC4-5D6E-409C-BE32-E72D297353CC}">
              <c16:uniqueId val="{00000003-5F89-4685-A724-DD5B52B8DD2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0.89</c:v>
                </c:pt>
                <c:pt idx="1">
                  <c:v>#N/A</c:v>
                </c:pt>
                <c:pt idx="2">
                  <c:v>#N/A</c:v>
                </c:pt>
                <c:pt idx="3">
                  <c:v>0.92</c:v>
                </c:pt>
                <c:pt idx="4">
                  <c:v>#N/A</c:v>
                </c:pt>
                <c:pt idx="5">
                  <c:v>0.77</c:v>
                </c:pt>
                <c:pt idx="6">
                  <c:v>#N/A</c:v>
                </c:pt>
                <c:pt idx="7">
                  <c:v>0.36</c:v>
                </c:pt>
                <c:pt idx="8">
                  <c:v>#N/A</c:v>
                </c:pt>
                <c:pt idx="9">
                  <c:v>0.57999999999999996</c:v>
                </c:pt>
              </c:numCache>
            </c:numRef>
          </c:val>
          <c:extLst>
            <c:ext xmlns:c16="http://schemas.microsoft.com/office/drawing/2014/chart" uri="{C3380CC4-5D6E-409C-BE32-E72D297353CC}">
              <c16:uniqueId val="{00000004-5F89-4685-A724-DD5B52B8DD21}"/>
            </c:ext>
          </c:extLst>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0.71</c:v>
                </c:pt>
                <c:pt idx="4">
                  <c:v>#N/A</c:v>
                </c:pt>
                <c:pt idx="5">
                  <c:v>0.68</c:v>
                </c:pt>
                <c:pt idx="6">
                  <c:v>#N/A</c:v>
                </c:pt>
                <c:pt idx="7">
                  <c:v>0.71</c:v>
                </c:pt>
                <c:pt idx="8">
                  <c:v>#N/A</c:v>
                </c:pt>
                <c:pt idx="9">
                  <c:v>0.61</c:v>
                </c:pt>
              </c:numCache>
            </c:numRef>
          </c:val>
          <c:extLst>
            <c:ext xmlns:c16="http://schemas.microsoft.com/office/drawing/2014/chart" uri="{C3380CC4-5D6E-409C-BE32-E72D297353CC}">
              <c16:uniqueId val="{00000005-5F89-4685-A724-DD5B52B8DD2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0.33</c:v>
                </c:pt>
                <c:pt idx="4">
                  <c:v>#N/A</c:v>
                </c:pt>
                <c:pt idx="5">
                  <c:v>0.5</c:v>
                </c:pt>
                <c:pt idx="6">
                  <c:v>#N/A</c:v>
                </c:pt>
                <c:pt idx="7">
                  <c:v>0.13</c:v>
                </c:pt>
                <c:pt idx="8">
                  <c:v>#N/A</c:v>
                </c:pt>
                <c:pt idx="9">
                  <c:v>0.71</c:v>
                </c:pt>
              </c:numCache>
            </c:numRef>
          </c:val>
          <c:extLst>
            <c:ext xmlns:c16="http://schemas.microsoft.com/office/drawing/2014/chart" uri="{C3380CC4-5D6E-409C-BE32-E72D297353CC}">
              <c16:uniqueId val="{00000006-5F89-4685-A724-DD5B52B8DD2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c:v>
                </c:pt>
                <c:pt idx="2">
                  <c:v>#N/A</c:v>
                </c:pt>
                <c:pt idx="3">
                  <c:v>1.04</c:v>
                </c:pt>
                <c:pt idx="4">
                  <c:v>#N/A</c:v>
                </c:pt>
                <c:pt idx="5">
                  <c:v>0.32</c:v>
                </c:pt>
                <c:pt idx="6">
                  <c:v>#N/A</c:v>
                </c:pt>
                <c:pt idx="7">
                  <c:v>0.3</c:v>
                </c:pt>
                <c:pt idx="8">
                  <c:v>#N/A</c:v>
                </c:pt>
                <c:pt idx="9">
                  <c:v>1.0900000000000001</c:v>
                </c:pt>
              </c:numCache>
            </c:numRef>
          </c:val>
          <c:extLst>
            <c:ext xmlns:c16="http://schemas.microsoft.com/office/drawing/2014/chart" uri="{C3380CC4-5D6E-409C-BE32-E72D297353CC}">
              <c16:uniqueId val="{00000007-5F89-4685-A724-DD5B52B8DD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2.73</c:v>
                </c:pt>
                <c:pt idx="2">
                  <c:v>#N/A</c:v>
                </c:pt>
                <c:pt idx="3">
                  <c:v>1.75</c:v>
                </c:pt>
                <c:pt idx="4">
                  <c:v>#N/A</c:v>
                </c:pt>
                <c:pt idx="5">
                  <c:v>2.12</c:v>
                </c:pt>
                <c:pt idx="6">
                  <c:v>#N/A</c:v>
                </c:pt>
                <c:pt idx="7">
                  <c:v>0.79</c:v>
                </c:pt>
                <c:pt idx="8">
                  <c:v>#N/A</c:v>
                </c:pt>
                <c:pt idx="9">
                  <c:v>4.43</c:v>
                </c:pt>
              </c:numCache>
            </c:numRef>
          </c:val>
          <c:extLst>
            <c:ext xmlns:c16="http://schemas.microsoft.com/office/drawing/2014/chart" uri="{C3380CC4-5D6E-409C-BE32-E72D297353CC}">
              <c16:uniqueId val="{00000008-5F89-4685-A724-DD5B52B8DD21}"/>
            </c:ext>
          </c:extLst>
        </c:ser>
        <c:ser>
          <c:idx val="9"/>
          <c:order val="9"/>
          <c:tx>
            <c:strRef>
              <c:f>データシート!$A$36</c:f>
              <c:strCache>
                <c:ptCount val="1"/>
                <c:pt idx="0">
                  <c:v>土地取得造成事業会計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6.68</c:v>
                </c:pt>
                <c:pt idx="4">
                  <c:v>#N/A</c:v>
                </c:pt>
                <c:pt idx="5">
                  <c:v>6.28</c:v>
                </c:pt>
                <c:pt idx="6">
                  <c:v>#N/A</c:v>
                </c:pt>
                <c:pt idx="7">
                  <c:v>8.9700000000000006</c:v>
                </c:pt>
                <c:pt idx="8">
                  <c:v>#N/A</c:v>
                </c:pt>
                <c:pt idx="9">
                  <c:v>9.0500000000000007</c:v>
                </c:pt>
              </c:numCache>
            </c:numRef>
          </c:val>
          <c:extLst>
            <c:ext xmlns:c16="http://schemas.microsoft.com/office/drawing/2014/chart" uri="{C3380CC4-5D6E-409C-BE32-E72D297353CC}">
              <c16:uniqueId val="{00000009-5F89-4685-A724-DD5B52B8DD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3188</c:v>
                </c:pt>
                <c:pt idx="5">
                  <c:v>3151</c:v>
                </c:pt>
                <c:pt idx="8">
                  <c:v>3059</c:v>
                </c:pt>
                <c:pt idx="11">
                  <c:v>2775</c:v>
                </c:pt>
                <c:pt idx="14">
                  <c:v>2914</c:v>
                </c:pt>
              </c:numCache>
            </c:numRef>
          </c:val>
          <c:extLst>
            <c:ext xmlns:c16="http://schemas.microsoft.com/office/drawing/2014/chart" uri="{C3380CC4-5D6E-409C-BE32-E72D297353CC}">
              <c16:uniqueId val="{00000000-10CB-4DB8-B166-ACA73B29FD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CB-4DB8-B166-ACA73B29FD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12</c:v>
                </c:pt>
                <c:pt idx="6">
                  <c:v>12</c:v>
                </c:pt>
                <c:pt idx="9">
                  <c:v>12</c:v>
                </c:pt>
                <c:pt idx="12">
                  <c:v>12</c:v>
                </c:pt>
              </c:numCache>
            </c:numRef>
          </c:val>
          <c:extLst>
            <c:ext xmlns:c16="http://schemas.microsoft.com/office/drawing/2014/chart" uri="{C3380CC4-5D6E-409C-BE32-E72D297353CC}">
              <c16:uniqueId val="{00000002-10CB-4DB8-B166-ACA73B29FD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305</c:v>
                </c:pt>
                <c:pt idx="3">
                  <c:v>262</c:v>
                </c:pt>
                <c:pt idx="6">
                  <c:v>223</c:v>
                </c:pt>
                <c:pt idx="9">
                  <c:v>266</c:v>
                </c:pt>
                <c:pt idx="12">
                  <c:v>196</c:v>
                </c:pt>
              </c:numCache>
            </c:numRef>
          </c:val>
          <c:extLst>
            <c:ext xmlns:c16="http://schemas.microsoft.com/office/drawing/2014/chart" uri="{C3380CC4-5D6E-409C-BE32-E72D297353CC}">
              <c16:uniqueId val="{00000003-10CB-4DB8-B166-ACA73B29FD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643</c:v>
                </c:pt>
                <c:pt idx="3">
                  <c:v>613</c:v>
                </c:pt>
                <c:pt idx="6">
                  <c:v>611</c:v>
                </c:pt>
                <c:pt idx="9">
                  <c:v>569</c:v>
                </c:pt>
                <c:pt idx="12">
                  <c:v>545</c:v>
                </c:pt>
              </c:numCache>
            </c:numRef>
          </c:val>
          <c:extLst>
            <c:ext xmlns:c16="http://schemas.microsoft.com/office/drawing/2014/chart" uri="{C3380CC4-5D6E-409C-BE32-E72D297353CC}">
              <c16:uniqueId val="{00000004-10CB-4DB8-B166-ACA73B29FD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CB-4DB8-B166-ACA73B29FD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CB-4DB8-B166-ACA73B29FD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3868</c:v>
                </c:pt>
                <c:pt idx="3">
                  <c:v>3734</c:v>
                </c:pt>
                <c:pt idx="6">
                  <c:v>3673</c:v>
                </c:pt>
                <c:pt idx="9">
                  <c:v>3477</c:v>
                </c:pt>
                <c:pt idx="12">
                  <c:v>3603</c:v>
                </c:pt>
              </c:numCache>
            </c:numRef>
          </c:val>
          <c:extLst>
            <c:ext xmlns:c16="http://schemas.microsoft.com/office/drawing/2014/chart" uri="{C3380CC4-5D6E-409C-BE32-E72D297353CC}">
              <c16:uniqueId val="{00000007-10CB-4DB8-B166-ACA73B29FD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1661</c:v>
                </c:pt>
                <c:pt idx="2">
                  <c:v>#N/A</c:v>
                </c:pt>
                <c:pt idx="3">
                  <c:v>#N/A</c:v>
                </c:pt>
                <c:pt idx="4">
                  <c:v>1470</c:v>
                </c:pt>
                <c:pt idx="5">
                  <c:v>#N/A</c:v>
                </c:pt>
                <c:pt idx="6">
                  <c:v>#N/A</c:v>
                </c:pt>
                <c:pt idx="7">
                  <c:v>1460</c:v>
                </c:pt>
                <c:pt idx="8">
                  <c:v>#N/A</c:v>
                </c:pt>
                <c:pt idx="9">
                  <c:v>#N/A</c:v>
                </c:pt>
                <c:pt idx="10">
                  <c:v>1549</c:v>
                </c:pt>
                <c:pt idx="11">
                  <c:v>#N/A</c:v>
                </c:pt>
                <c:pt idx="12">
                  <c:v>#N/A</c:v>
                </c:pt>
                <c:pt idx="13">
                  <c:v>1442</c:v>
                </c:pt>
                <c:pt idx="14">
                  <c:v>#N/A</c:v>
                </c:pt>
              </c:numCache>
            </c:numRef>
          </c:val>
          <c:smooth val="0"/>
          <c:extLst>
            <c:ext xmlns:c16="http://schemas.microsoft.com/office/drawing/2014/chart" uri="{C3380CC4-5D6E-409C-BE32-E72D297353CC}">
              <c16:uniqueId val="{00000008-10CB-4DB8-B166-ACA73B29FD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27993</c:v>
                </c:pt>
                <c:pt idx="5">
                  <c:v>26789</c:v>
                </c:pt>
                <c:pt idx="8">
                  <c:v>25678</c:v>
                </c:pt>
                <c:pt idx="11">
                  <c:v>25479</c:v>
                </c:pt>
                <c:pt idx="14">
                  <c:v>24758</c:v>
                </c:pt>
              </c:numCache>
            </c:numRef>
          </c:val>
          <c:extLst>
            <c:ext xmlns:c16="http://schemas.microsoft.com/office/drawing/2014/chart" uri="{C3380CC4-5D6E-409C-BE32-E72D297353CC}">
              <c16:uniqueId val="{00000000-E76A-44C1-B12B-25A287395A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6199</c:v>
                </c:pt>
                <c:pt idx="5">
                  <c:v>5854</c:v>
                </c:pt>
                <c:pt idx="8">
                  <c:v>5626</c:v>
                </c:pt>
                <c:pt idx="11">
                  <c:v>5258</c:v>
                </c:pt>
                <c:pt idx="14">
                  <c:v>5157</c:v>
                </c:pt>
              </c:numCache>
            </c:numRef>
          </c:val>
          <c:extLst>
            <c:ext xmlns:c16="http://schemas.microsoft.com/office/drawing/2014/chart" uri="{C3380CC4-5D6E-409C-BE32-E72D297353CC}">
              <c16:uniqueId val="{00000001-E76A-44C1-B12B-25A287395A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4965</c:v>
                </c:pt>
                <c:pt idx="5">
                  <c:v>5228</c:v>
                </c:pt>
                <c:pt idx="8">
                  <c:v>6046</c:v>
                </c:pt>
                <c:pt idx="11">
                  <c:v>7765</c:v>
                </c:pt>
                <c:pt idx="14">
                  <c:v>9370</c:v>
                </c:pt>
              </c:numCache>
            </c:numRef>
          </c:val>
          <c:extLst>
            <c:ext xmlns:c16="http://schemas.microsoft.com/office/drawing/2014/chart" uri="{C3380CC4-5D6E-409C-BE32-E72D297353CC}">
              <c16:uniqueId val="{00000002-E76A-44C1-B12B-25A287395A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6A-44C1-B12B-25A287395A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6A-44C1-B12B-25A287395A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A-44C1-B12B-25A287395A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2819</c:v>
                </c:pt>
                <c:pt idx="3">
                  <c:v>2822</c:v>
                </c:pt>
                <c:pt idx="6">
                  <c:v>2838</c:v>
                </c:pt>
                <c:pt idx="9">
                  <c:v>2817</c:v>
                </c:pt>
                <c:pt idx="12">
                  <c:v>2811</c:v>
                </c:pt>
              </c:numCache>
            </c:numRef>
          </c:val>
          <c:extLst>
            <c:ext xmlns:c16="http://schemas.microsoft.com/office/drawing/2014/chart" uri="{C3380CC4-5D6E-409C-BE32-E72D297353CC}">
              <c16:uniqueId val="{00000006-E76A-44C1-B12B-25A287395A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3435</c:v>
                </c:pt>
                <c:pt idx="3">
                  <c:v>3216</c:v>
                </c:pt>
                <c:pt idx="6">
                  <c:v>2787</c:v>
                </c:pt>
                <c:pt idx="9">
                  <c:v>2466</c:v>
                </c:pt>
                <c:pt idx="12">
                  <c:v>1991</c:v>
                </c:pt>
              </c:numCache>
            </c:numRef>
          </c:val>
          <c:extLst>
            <c:ext xmlns:c16="http://schemas.microsoft.com/office/drawing/2014/chart" uri="{C3380CC4-5D6E-409C-BE32-E72D297353CC}">
              <c16:uniqueId val="{00000007-E76A-44C1-B12B-25A287395A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11685</c:v>
                </c:pt>
                <c:pt idx="3">
                  <c:v>11247</c:v>
                </c:pt>
                <c:pt idx="6">
                  <c:v>10863</c:v>
                </c:pt>
                <c:pt idx="9">
                  <c:v>10265</c:v>
                </c:pt>
                <c:pt idx="12">
                  <c:v>10766</c:v>
                </c:pt>
              </c:numCache>
            </c:numRef>
          </c:val>
          <c:extLst>
            <c:ext xmlns:c16="http://schemas.microsoft.com/office/drawing/2014/chart" uri="{C3380CC4-5D6E-409C-BE32-E72D297353CC}">
              <c16:uniqueId val="{00000008-E76A-44C1-B12B-25A287395A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74</c:v>
                </c:pt>
                <c:pt idx="3">
                  <c:v>63</c:v>
                </c:pt>
                <c:pt idx="6">
                  <c:v>51</c:v>
                </c:pt>
                <c:pt idx="9">
                  <c:v>39</c:v>
                </c:pt>
                <c:pt idx="12">
                  <c:v>27</c:v>
                </c:pt>
              </c:numCache>
            </c:numRef>
          </c:val>
          <c:extLst>
            <c:ext xmlns:c16="http://schemas.microsoft.com/office/drawing/2014/chart" uri="{C3380CC4-5D6E-409C-BE32-E72D297353CC}">
              <c16:uniqueId val="{00000009-E76A-44C1-B12B-25A287395A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34290</c:v>
                </c:pt>
                <c:pt idx="3">
                  <c:v>32613</c:v>
                </c:pt>
                <c:pt idx="6">
                  <c:v>30629</c:v>
                </c:pt>
                <c:pt idx="9">
                  <c:v>29574</c:v>
                </c:pt>
                <c:pt idx="12">
                  <c:v>28694</c:v>
                </c:pt>
              </c:numCache>
            </c:numRef>
          </c:val>
          <c:extLst>
            <c:ext xmlns:c16="http://schemas.microsoft.com/office/drawing/2014/chart" uri="{C3380CC4-5D6E-409C-BE32-E72D297353CC}">
              <c16:uniqueId val="{0000000A-E76A-44C1-B12B-25A287395A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13148</c:v>
                </c:pt>
                <c:pt idx="2">
                  <c:v>#N/A</c:v>
                </c:pt>
                <c:pt idx="3">
                  <c:v>#N/A</c:v>
                </c:pt>
                <c:pt idx="4">
                  <c:v>12090</c:v>
                </c:pt>
                <c:pt idx="5">
                  <c:v>#N/A</c:v>
                </c:pt>
                <c:pt idx="6">
                  <c:v>#N/A</c:v>
                </c:pt>
                <c:pt idx="7">
                  <c:v>9818</c:v>
                </c:pt>
                <c:pt idx="8">
                  <c:v>#N/A</c:v>
                </c:pt>
                <c:pt idx="9">
                  <c:v>#N/A</c:v>
                </c:pt>
                <c:pt idx="10">
                  <c:v>6659</c:v>
                </c:pt>
                <c:pt idx="11">
                  <c:v>#N/A</c:v>
                </c:pt>
                <c:pt idx="12">
                  <c:v>#N/A</c:v>
                </c:pt>
                <c:pt idx="13">
                  <c:v>5003</c:v>
                </c:pt>
                <c:pt idx="14">
                  <c:v>#N/A</c:v>
                </c:pt>
              </c:numCache>
            </c:numRef>
          </c:val>
          <c:smooth val="0"/>
          <c:extLst>
            <c:ext xmlns:c16="http://schemas.microsoft.com/office/drawing/2014/chart" uri="{C3380CC4-5D6E-409C-BE32-E72D297353CC}">
              <c16:uniqueId val="{0000000B-E76A-44C1-B12B-25A287395A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2557</c:v>
                </c:pt>
                <c:pt idx="1">
                  <c:v>2573</c:v>
                </c:pt>
                <c:pt idx="2">
                  <c:v>2633</c:v>
                </c:pt>
              </c:numCache>
            </c:numRef>
          </c:val>
          <c:extLst>
            <c:ext xmlns:c16="http://schemas.microsoft.com/office/drawing/2014/chart" uri="{C3380CC4-5D6E-409C-BE32-E72D297353CC}">
              <c16:uniqueId val="{00000000-513B-4AEA-B327-ADBD7B847E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c:v>
                </c:pt>
                <c:pt idx="1">
                  <c:v>91</c:v>
                </c:pt>
                <c:pt idx="2">
                  <c:v>92</c:v>
                </c:pt>
              </c:numCache>
            </c:numRef>
          </c:val>
          <c:extLst>
            <c:ext xmlns:c16="http://schemas.microsoft.com/office/drawing/2014/chart" uri="{C3380CC4-5D6E-409C-BE32-E72D297353CC}">
              <c16:uniqueId val="{00000001-513B-4AEA-B327-ADBD7B847E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3248</c:v>
                </c:pt>
                <c:pt idx="1">
                  <c:v>4724</c:v>
                </c:pt>
                <c:pt idx="2">
                  <c:v>6247</c:v>
                </c:pt>
              </c:numCache>
            </c:numRef>
          </c:val>
          <c:extLst>
            <c:ext xmlns:c16="http://schemas.microsoft.com/office/drawing/2014/chart" uri="{C3380CC4-5D6E-409C-BE32-E72D297353CC}">
              <c16:uniqueId val="{00000002-513B-4AEA-B327-ADBD7B847E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{DF3BAD3D-6E94-40CE-88AB-F749FE5B4A85}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03B-4E63-9D5B-958736A583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{EFD76B43-E2F7-4928-AF04-741A3E30A263}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3B-4E63-9D5B-958736A583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{5B5A9576-2771-443F-8DDF-133415273B8B}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3B-4E63-9D5B-958736A583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{40022A27-E6F4-4963-BDDD-33C26649E6DA}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3B-4E63-9D5B-958736A583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{2EC1403C-DF72-4A6A-929E-7DF432AC41EA}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3B-4E63-9D5B-958736A5836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{DAC2AE2F-3F93-4F21-9217-CE6E8F0870B1}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03B-4E63-9D5B-958736A5836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{4C80E6B8-2A44-4977-A1C3-A11CF0E0F5A2}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03B-4E63-9D5B-958736A5836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{0066993F-9D5E-4EF3-8054-A1391630D871}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03B-4E63-9D5B-958736A58367}"/>
                </c:ext>
              </c:extLst>
            </c:dLbl>
            <c:dLbl>
              <c:idx val="32"/>
              <c:layout>
                <c:manualLayout>
                  <c:x val="-4.1249862031829218E-2"/>
                  <c:y val="-5.576857564160899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{FECB4E32-0AA0-46EC-881C-C83983290EC1}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03B-4E63-9D5B-958736A583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56.6</c:v>
                </c:pt>
                <c:pt idx="16">
                  <c:v>58.3</c:v>
                </c:pt>
                <c:pt idx="24">
                  <c:v>60</c:v>
                </c:pt>
                <c:pt idx="32">
                  <c:v>61.8</c:v>
                </c:pt>
              </c:numCache>
            </c:numRef>
          </c:xVal>
          <c:yVal>
            <c:numRef>
              <c:f>公会計指標分析・財政指標組合せ分析表!$BP$51:$DC$51</c:f>
              <c:numCache>
                <c:formatCode>#,##0.0;"▲ "#,##0.0</c:formatCode>
                <c:ptCount val="40"/>
                <c:pt idx="0">
                  <c:v>128.4</c:v>
                </c:pt>
                <c:pt idx="8">
                  <c:v>116.8</c:v>
                </c:pt>
                <c:pt idx="16">
                  <c:v>95.9</c:v>
                </c:pt>
                <c:pt idx="24">
                  <c:v>62.8</c:v>
                </c:pt>
                <c:pt idx="32">
                  <c:v>45.6</c:v>
                </c:pt>
              </c:numCache>
            </c:numRef>
          </c:yVal>
          <c:smooth val="0"/>
          <c:extLst>
            <c:ext xmlns:c16="http://schemas.microsoft.com/office/drawing/2014/chart" uri="{C3380CC4-5D6E-409C-BE32-E72D297353CC}">
              <c16:uniqueId val="{00000009-203B-4E63-9D5B-958736A583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{5EA720F2-6F84-4C49-BBF4-B1D6930C40CA}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03B-4E63-9D5B-958736A583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{A1FDFD70-8BB7-4E17-A606-8A6C86521944}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3B-4E63-9D5B-958736A583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{5BC720F3-A74E-49B6-B115-5429E688F414}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3B-4E63-9D5B-958736A583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{08454E61-5E4A-4CE9-B2FE-C87A9C475642}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3B-4E63-9D5B-958736A583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{25570D73-E812-4FEF-851D-56DFEA71B5E4}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3B-4E63-9D5B-958736A58367}"/>
                </c:ext>
              </c:extLst>
            </c:dLbl>
            <c:dLbl>
              <c:idx val="8"/>
              <c:layout>
                <c:manualLayout>
                  <c:x val="-2.700572229358866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{06E402BE-C9E6-4FCE-AE67-AB4B8ACF1B9B}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03B-4E63-9D5B-958736A58367}"/>
                </c:ext>
              </c:extLst>
            </c:dLbl>
            <c:dLbl>
              <c:idx val="16"/>
              <c:layout>
                <c:manualLayout>
                  <c:x val="-3.715522882621773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{7F2B21EB-E89A-4CA6-9AF7-7857608A4A32}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03B-4E63-9D5B-958736A58367}"/>
                </c:ext>
              </c:extLst>
            </c:dLbl>
            <c:dLbl>
              <c:idx val="24"/>
              <c:layout>
                <c:manualLayout>
                  <c:x val="-2.2781639268639135E-2"/>
                  <c:y val="-7.370950857012131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{1BB7758E-496C-4054-94C1-59FE07963E14}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03B-4E63-9D5B-958736A5836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{781ECEAB-2B97-433D-9C07-41E58CA53BAC}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03B-4E63-9D5B-958736A583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03B-4E63-9D5B-958736A58367}"/>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{03E3982A-53C5-459F-A984-041F3244BEE8}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B87-481E-B4DB-72FDEDEEF3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{49DB1C00-7F52-42FA-AE1A-376503CFB374}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87-481E-B4DB-72FDEDEEF3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{1F3287ED-89D8-43E1-BCE8-A339A6FE3CE0}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87-481E-B4DB-72FDEDEEF3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{D3C21BB2-7CC9-4D27-B105-519B420269BB}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87-481E-B4DB-72FDEDEEF3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{B9D7012A-9FB9-47F5-A1B4-BBAA5F62A523}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87-481E-B4DB-72FDEDEEF37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{0CAEBCC7-9A6B-4FF9-9103-FF14CF193E43}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B87-481E-B4DB-72FDEDEEF37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{4B118AE5-6D7D-48AF-8EF6-18165C1F8050}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B87-481E-B4DB-72FDEDEEF37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{98098ACD-79F5-4CBD-873D-37E657E2360C}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B87-481E-B4DB-72FDEDEEF37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{ABC91701-1F5C-448B-8EC8-D5CAED79902E}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B87-481E-B4DB-72FDEDEEF3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15.1</c:v>
                </c:pt>
                <c:pt idx="16">
                  <c:v>14.8</c:v>
                </c:pt>
                <c:pt idx="24">
                  <c:v>14.3</c:v>
                </c:pt>
                <c:pt idx="32">
                  <c:v>14</c:v>
                </c:pt>
              </c:numCache>
            </c:numRef>
          </c:xVal>
          <c:yVal>
            <c:numRef>
              <c:f>公会計指標分析・財政指標組合せ分析表!$BP$73:$DC$73</c:f>
              <c:numCache>
                <c:formatCode>#,##0.0;"▲ "#,##0.0</c:formatCode>
                <c:ptCount val="40"/>
                <c:pt idx="0">
                  <c:v>128.4</c:v>
                </c:pt>
                <c:pt idx="8">
                  <c:v>116.8</c:v>
                </c:pt>
                <c:pt idx="16">
                  <c:v>95.9</c:v>
                </c:pt>
                <c:pt idx="24">
                  <c:v>62.8</c:v>
                </c:pt>
                <c:pt idx="32">
                  <c:v>45.6</c:v>
                </c:pt>
              </c:numCache>
            </c:numRef>
          </c:yVal>
          <c:smooth val="0"/>
          <c:extLst>
            <c:ext xmlns:c16="http://schemas.microsoft.com/office/drawing/2014/chart" uri="{C3380CC4-5D6E-409C-BE32-E72D297353CC}">
              <c16:uniqueId val="{00000009-0B87-481E-B4DB-72FDEDEEF3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752044479545614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{0BD35818-0CD4-4C15-9F37-F3E3C7DC96EB}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B87-481E-B4DB-72FDEDEEF3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{CFDB0F0C-8BAC-40F6-B5AC-58C179CC1168}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87-481E-B4DB-72FDEDEEF3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{0F9366ED-B42D-4182-817E-D52A8496EC95}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87-481E-B4DB-72FDEDEEF3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{EAF0557C-7FF9-4586-BFB9-F13DA5D7E65F}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87-481E-B4DB-72FDEDEEF3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{2B7E75B4-4161-40F0-A52E-0F97665258EE}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87-481E-B4DB-72FDEDEEF379}"/>
                </c:ext>
              </c:extLst>
            </c:dLbl>
            <c:dLbl>
              <c:idx val="8"/>
              <c:layout>
                <c:manualLayout>
                  <c:x val="-2.8829768353872159E-2"/>
                  <c:y val="-8.092861394595683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{DB553C69-6A90-4973-B9D3-2B886A6F5C4A}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B87-481E-B4DB-72FDEDEEF379}"/>
                </c:ext>
              </c:extLst>
            </c:dLbl>
            <c:dLbl>
              <c:idx val="16"/>
              <c:layout>
                <c:manualLayout>
                  <c:x val="-3.1570342725075584E-2"/>
                  <c:y val="-4.88008825219688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{DDBF37A5-827C-4380-AED1-B4401E4496C2}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B87-481E-B4DB-72FDEDEEF37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{4FEBAC86-16FD-4BAB-B7EA-18CAAF033DE9}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B87-481E-B4DB-72FDEDEEF37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{223B0F11-698A-4183-9AEC-3DB3A430DCC9}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B87-481E-B4DB-72FDEDEEF3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B87-481E-B4DB-72FDEDEEF379}"/>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A475FD6-75BE-4A67-8C93-154E0D62722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9DC2A9D-C038-4610-89F2-9CB485D9B5A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繰上償還の実施により前年度よりも一時的に増加したものの、下水道企業会計の元利償還金に充てたと認められる補助金の減などにより、公営企業債の元利償還金に対する繰入金は減少した。</a:t>
          </a:r>
        </a:p>
        <a:p>
          <a:r>
            <a:rPr kumimoji="1" lang="ja-JP" altLang="en-US" sz="1400">
              <a:latin typeface="ＭＳ ゴシック" pitchFamily="49" charset="-128"/>
              <a:ea typeface="ＭＳ ゴシック" pitchFamily="49" charset="-128"/>
            </a:rPr>
            <a:t>　今後も引き続き、地方債の発行抑制、積極的な繰上償還の実施を行うことにより、公債費負担の軽減に努める。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当市においては該当なし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一般会計等に係る地方債の現在高については、新規発行地方債の抑制などにより減少した。</a:t>
          </a:r>
        </a:p>
        <a:p>
          <a:r>
            <a:rPr kumimoji="1" lang="ja-JP" altLang="en-US" sz="1400">
              <a:latin typeface="ＭＳ ゴシック" pitchFamily="49" charset="-128"/>
              <a:ea typeface="ＭＳ ゴシック" pitchFamily="49" charset="-128"/>
            </a:rPr>
            <a:t>　また、淡路広域水道企業団に係る地方債残高負担額の減により、組合等負担見込額についても減少した。</a:t>
          </a:r>
        </a:p>
        <a:p>
          <a:r>
            <a:rPr kumimoji="1" lang="ja-JP" altLang="en-US" sz="1400">
              <a:latin typeface="ＭＳ ゴシック" pitchFamily="49" charset="-128"/>
              <a:ea typeface="ＭＳ ゴシック" pitchFamily="49" charset="-128"/>
            </a:rPr>
            <a:t>　充当可能基金については、財政調整基金を取り崩さず、ふるさと洲本もっともっと応援基金を約７８億円積み立てたことにより増加した。</a:t>
          </a:r>
        </a:p>
        <a:p>
          <a:r>
            <a:rPr kumimoji="1" lang="ja-JP" altLang="en-US" sz="1400">
              <a:latin typeface="ＭＳ ゴシック" pitchFamily="49" charset="-128"/>
              <a:ea typeface="ＭＳ ゴシック" pitchFamily="49" charset="-128"/>
            </a:rPr>
            <a:t>　地方債の償還財源に充てることのできる市営住宅使用料・ＣＡＴＶ使用料などの特定歳入については、減少傾向にある。</a:t>
          </a:r>
        </a:p>
        <a:p>
          <a:r>
            <a:rPr kumimoji="1" lang="ja-JP" altLang="en-US" sz="1400">
              <a:latin typeface="ＭＳ ゴシック" pitchFamily="49" charset="-128"/>
              <a:ea typeface="ＭＳ ゴシック" pitchFamily="49" charset="-128"/>
            </a:rPr>
            <a:t>　今後も新規発行地方債の抑制、事業実施の適正化などを図り、行財政の健全化に努める。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ふるさと洲本もっともっと応援基金を６３億４５百万円取り崩したが、約７８億円積み立てたため、基金全体としては約１５億５百万円の増となった。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っともっと応援基金はふるさと納税指定団体からの除外により減少していく。その他の基金については、今後さらなる事業実施の適正化などを図ることで基金の取崩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ふるさと洲本もっともっと応援基金：活気のある洲本づくりを推進していく事業や豊かな自然と風土を守り継承していく事業、洲本の未来を担う子どもたちの夢を実現していく事業に充当。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つながり基金：集会所改修、伝統行事実施などの地域のつながりづくりを図る事業に充当。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地域振興基金：定住促進、企業誘致などの地域の振興を図る事業に充当。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ふるさと洲本もっともっと応援基金：当市の魅力を発信する事業などに６３億４５百万円取り崩したが、都市部でのＰＲ等により増加傾向のふるさと納税について約７８億円の積立てを行ったため。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つながり基金：集会所改修などに約１７百万円の取崩しを行ったため。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地域振興基金：本年度は利子分のみ積立を行い、取崩しを行わなかったため特に増減なし。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ふるさと洲本もっともっと応援基金：ふるさと納税指定団体からの除外により、残高は減少していく。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つながり基金：集会所改修、伝統行事実施などに充当していくため、残高は減少していく予定である。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地域振興基金：定住促進事業費などに充当していくため、残高は減少していく予定である。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約６０百万円を積み立て、取崩しを行わなかったため。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今後さらなる事業実施の適正化などを図ることで基金の取崩額を減らし、基金残高の維持に努める予定である。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今年度は利子分以外の積立てを行っていないため、特筆すべき増減なし。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満期一括償還方式による借入予定はないが、今後の計画的な地方債償還などを見据え、さらなる基金の積立てを検討する予定である。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42,307
41,975
182.38
39,552,937
38,883,260
587,436
13,253,475
28,693,884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内平均値と比較して若干低い状況にあるが、年々上昇している。本市では、令和２年度に公共施設等個別施設計画を策定し、令和３年度に公共施設等総合管理計画を改訂した。引き続き公共施設及びインフラ資産の適切なマネジメント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楕円 80"/>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82" name="有形固定資産減価償却率該当値テキスト"/>
        <xdr:cNvSpPr txBox="1"/>
      </xdr:nvSpPr>
      <xdr:spPr>
        <a:xfrm>
          <a:off x="4813300"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149860</xdr:rowOff>
    </xdr:to>
    <xdr:cxnSp macro="">
      <xdr:nvCxnSpPr>
        <xdr:cNvPr id="84" name="直線コネクタ 83"/>
        <xdr:cNvCxnSpPr/>
      </xdr:nvCxnSpPr>
      <xdr:spPr>
        <a:xfrm>
          <a:off x="4051300" y="603250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5" name="楕円 84"/>
        <xdr:cNvSpPr/>
      </xdr:nvSpPr>
      <xdr:spPr>
        <a:xfrm>
          <a:off x="3238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86889</xdr:rowOff>
    </xdr:from>
    <xdr:to>
      <xdr:col>19</xdr:col>
      <xdr:colOff>136525</xdr:colOff>
      <xdr:row>30</xdr:row>
      <xdr:rowOff>117475</xdr:rowOff>
    </xdr:to>
    <xdr:cxnSp macro="">
      <xdr:nvCxnSpPr>
        <xdr:cNvPr id="86" name="直線コネクタ 85"/>
        <xdr:cNvCxnSpPr/>
      </xdr:nvCxnSpPr>
      <xdr:spPr>
        <a:xfrm>
          <a:off x="3289300" y="6001914"/>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5503</xdr:rowOff>
    </xdr:from>
    <xdr:to>
      <xdr:col>11</xdr:col>
      <xdr:colOff>187325</xdr:colOff>
      <xdr:row>30</xdr:row>
      <xdr:rowOff>107103</xdr:rowOff>
    </xdr:to>
    <xdr:sp macro="" textlink="">
      <xdr:nvSpPr>
        <xdr:cNvPr id="87" name="楕円 86"/>
        <xdr:cNvSpPr/>
      </xdr:nvSpPr>
      <xdr:spPr>
        <a:xfrm>
          <a:off x="2476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56303</xdr:rowOff>
    </xdr:from>
    <xdr:to>
      <xdr:col>15</xdr:col>
      <xdr:colOff>136525</xdr:colOff>
      <xdr:row>30</xdr:row>
      <xdr:rowOff>86889</xdr:rowOff>
    </xdr:to>
    <xdr:cxnSp macro="">
      <xdr:nvCxnSpPr>
        <xdr:cNvPr id="88" name="直線コネクタ 87"/>
        <xdr:cNvCxnSpPr/>
      </xdr:nvCxnSpPr>
      <xdr:spPr>
        <a:xfrm>
          <a:off x="2527300" y="5971328"/>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89" name="楕円 88"/>
        <xdr:cNvSpPr/>
      </xdr:nvSpPr>
      <xdr:spPr>
        <a:xfrm>
          <a:off x="1714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56303</xdr:rowOff>
    </xdr:to>
    <xdr:cxnSp macro="">
      <xdr:nvCxnSpPr>
        <xdr:cNvPr id="90" name="直線コネクタ 89"/>
        <xdr:cNvCxnSpPr/>
      </xdr:nvCxnSpPr>
      <xdr:spPr>
        <a:xfrm>
          <a:off x="1765300" y="593894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95" name="n_1main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6" name="n_2main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97" name="n_3mainValue有形固定資産減価償却率"/>
        <xdr:cNvSpPr txBox="1"/>
      </xdr:nvSpPr>
      <xdr:spPr>
        <a:xfrm>
          <a:off x="2324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8" name="n_4mainValue有形固定資産減価償却率"/>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債務償還比率は、令和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類似団体内平均値と比較して若干低い状況となった</a:t>
          </a:r>
          <a:r>
            <a:rPr lang="ja-JP" altLang="ja-JP" sz="1100" b="0" i="0" baseline="0">
              <a:solidFill>
                <a:schemeClr val="dk1"/>
              </a:solidFill>
              <a:effectLst/>
              <a:latin typeface="+mn-lt"/>
              <a:ea typeface="+mn-ea"/>
              <a:cs typeface="+mn-cs"/>
            </a:rPr>
            <a:t>。今後も事務事業の見直しを図るとともに、公共施設等個別施設計画に基づく公共施設再編により、適正な施設管理を行い、経常経費の削減等に努める。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64516</xdr:rowOff>
    </xdr:from>
    <xdr:to>
      <xdr:col>76</xdr:col>
      <xdr:colOff>73025</xdr:colOff>
      <xdr:row>30</xdr:row>
      <xdr:rowOff>166116</xdr:rowOff>
    </xdr:to>
    <xdr:sp macro="" textlink="">
      <xdr:nvSpPr>
        <xdr:cNvPr id="145" name="楕円 144"/>
        <xdr:cNvSpPr/>
      </xdr:nvSpPr>
      <xdr:spPr>
        <a:xfrm>
          <a:off x="147447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87393</xdr:rowOff>
    </xdr:from>
    <xdr:ext cx="469744" cy="259045"/>
    <xdr:sp macro="" textlink="">
      <xdr:nvSpPr>
        <xdr:cNvPr id="146" name="債務償還比率該当値テキスト"/>
        <xdr:cNvSpPr txBox="1"/>
      </xdr:nvSpPr>
      <xdr:spPr>
        <a:xfrm>
          <a:off x="14846300"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137187</xdr:rowOff>
    </xdr:from>
    <xdr:to>
      <xdr:col>72</xdr:col>
      <xdr:colOff>123825</xdr:colOff>
      <xdr:row>32</xdr:row>
      <xdr:rowOff>67337</xdr:rowOff>
    </xdr:to>
    <xdr:sp macro="" textlink="">
      <xdr:nvSpPr>
        <xdr:cNvPr id="147" name="楕円 146"/>
        <xdr:cNvSpPr/>
      </xdr:nvSpPr>
      <xdr:spPr>
        <a:xfrm>
          <a:off x="14033500" y="62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115316</xdr:rowOff>
    </xdr:from>
    <xdr:to>
      <xdr:col>76</xdr:col>
      <xdr:colOff>22225</xdr:colOff>
      <xdr:row>32</xdr:row>
      <xdr:rowOff>16537</xdr:rowOff>
    </xdr:to>
    <xdr:cxnSp macro="">
      <xdr:nvCxnSpPr>
        <xdr:cNvPr id="148" name="直線コネクタ 147"/>
        <xdr:cNvCxnSpPr/>
      </xdr:nvCxnSpPr>
      <xdr:spPr>
        <a:xfrm flipV="1">
          <a:off x="14084300" y="6030341"/>
          <a:ext cx="711200" cy="24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61350</xdr:rowOff>
    </xdr:from>
    <xdr:to>
      <xdr:col>68</xdr:col>
      <xdr:colOff>123825</xdr:colOff>
      <xdr:row>32</xdr:row>
      <xdr:rowOff>162950</xdr:rowOff>
    </xdr:to>
    <xdr:sp macro="" textlink="">
      <xdr:nvSpPr>
        <xdr:cNvPr id="149" name="楕円 148"/>
        <xdr:cNvSpPr/>
      </xdr:nvSpPr>
      <xdr:spPr>
        <a:xfrm>
          <a:off x="13271500" y="63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16537</xdr:rowOff>
    </xdr:from>
    <xdr:to>
      <xdr:col>72</xdr:col>
      <xdr:colOff>73025</xdr:colOff>
      <xdr:row>32</xdr:row>
      <xdr:rowOff>112150</xdr:rowOff>
    </xdr:to>
    <xdr:cxnSp macro="">
      <xdr:nvCxnSpPr>
        <xdr:cNvPr id="150" name="直線コネクタ 149"/>
        <xdr:cNvCxnSpPr/>
      </xdr:nvCxnSpPr>
      <xdr:spPr>
        <a:xfrm flipV="1">
          <a:off x="13322300" y="6274462"/>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42228</xdr:rowOff>
    </xdr:from>
    <xdr:to>
      <xdr:col>64</xdr:col>
      <xdr:colOff>123825</xdr:colOff>
      <xdr:row>32</xdr:row>
      <xdr:rowOff>143828</xdr:rowOff>
    </xdr:to>
    <xdr:sp macro="" textlink="">
      <xdr:nvSpPr>
        <xdr:cNvPr id="151" name="楕円 150"/>
        <xdr:cNvSpPr/>
      </xdr:nvSpPr>
      <xdr:spPr>
        <a:xfrm>
          <a:off x="125095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93028</xdr:rowOff>
    </xdr:from>
    <xdr:to>
      <xdr:col>68</xdr:col>
      <xdr:colOff>73025</xdr:colOff>
      <xdr:row>32</xdr:row>
      <xdr:rowOff>112150</xdr:rowOff>
    </xdr:to>
    <xdr:cxnSp macro="">
      <xdr:nvCxnSpPr>
        <xdr:cNvPr id="152" name="直線コネクタ 151"/>
        <xdr:cNvCxnSpPr/>
      </xdr:nvCxnSpPr>
      <xdr:spPr>
        <a:xfrm>
          <a:off x="12560300" y="6350953"/>
          <a:ext cx="762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16818</xdr:rowOff>
    </xdr:from>
    <xdr:to>
      <xdr:col>60</xdr:col>
      <xdr:colOff>123825</xdr:colOff>
      <xdr:row>33</xdr:row>
      <xdr:rowOff>118418</xdr:rowOff>
    </xdr:to>
    <xdr:sp macro="" textlink="">
      <xdr:nvSpPr>
        <xdr:cNvPr id="153" name="楕円 152"/>
        <xdr:cNvSpPr/>
      </xdr:nvSpPr>
      <xdr:spPr>
        <a:xfrm>
          <a:off x="11747500" y="64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93028</xdr:rowOff>
    </xdr:from>
    <xdr:to>
      <xdr:col>64</xdr:col>
      <xdr:colOff>73025</xdr:colOff>
      <xdr:row>33</xdr:row>
      <xdr:rowOff>67618</xdr:rowOff>
    </xdr:to>
    <xdr:cxnSp macro="">
      <xdr:nvCxnSpPr>
        <xdr:cNvPr id="154" name="直線コネクタ 153"/>
        <xdr:cNvCxnSpPr/>
      </xdr:nvCxnSpPr>
      <xdr:spPr>
        <a:xfrm flipV="1">
          <a:off x="11798300" y="6350953"/>
          <a:ext cx="762000" cy="1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83864</xdr:rowOff>
    </xdr:from>
    <xdr:ext cx="469744" cy="259045"/>
    <xdr:sp macro="" textlink="">
      <xdr:nvSpPr>
        <xdr:cNvPr id="159" name="n_1mainValue債務償還比率"/>
        <xdr:cNvSpPr txBox="1"/>
      </xdr:nvSpPr>
      <xdr:spPr>
        <a:xfrm>
          <a:off x="13836727" y="59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154077</xdr:rowOff>
    </xdr:from>
    <xdr:ext cx="469744" cy="259045"/>
    <xdr:sp macro="" textlink="">
      <xdr:nvSpPr>
        <xdr:cNvPr id="160" name="n_2mainValue債務償還比率"/>
        <xdr:cNvSpPr txBox="1"/>
      </xdr:nvSpPr>
      <xdr:spPr>
        <a:xfrm>
          <a:off x="13087427" y="64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134955</xdr:rowOff>
    </xdr:from>
    <xdr:ext cx="469744" cy="259045"/>
    <xdr:sp macro="" textlink="">
      <xdr:nvSpPr>
        <xdr:cNvPr id="161" name="n_3mainValue債務償還比率"/>
        <xdr:cNvSpPr txBox="1"/>
      </xdr:nvSpPr>
      <xdr:spPr>
        <a:xfrm>
          <a:off x="12325427" y="639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109545</xdr:rowOff>
    </xdr:from>
    <xdr:ext cx="469744" cy="259045"/>
    <xdr:sp macro="" textlink="">
      <xdr:nvSpPr>
        <xdr:cNvPr id="162" name="n_4mainValue債務償還比率"/>
        <xdr:cNvSpPr txBox="1"/>
      </xdr:nvSpPr>
      <xdr:spPr>
        <a:xfrm>
          <a:off x="11563427" y="653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42,307
41,975
182.38
39,552,937
38,883,260
587,436
13,253,475
28,693,884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xdr:cNvSpPr txBox="1"/>
      </xdr:nvSpPr>
      <xdr:spPr>
        <a:xfrm>
          <a:off x="4673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34290</xdr:rowOff>
    </xdr:to>
    <xdr:cxnSp macro="">
      <xdr:nvCxnSpPr>
        <xdr:cNvPr id="76" name="直線コネクタ 75"/>
        <xdr:cNvCxnSpPr/>
      </xdr:nvCxnSpPr>
      <xdr:spPr>
        <a:xfrm>
          <a:off x="3797300" y="651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167640</xdr:rowOff>
    </xdr:to>
    <xdr:cxnSp macro="">
      <xdr:nvCxnSpPr>
        <xdr:cNvPr id="78" name="直線コネクタ 77"/>
        <xdr:cNvCxnSpPr/>
      </xdr:nvCxnSpPr>
      <xdr:spPr>
        <a:xfrm>
          <a:off x="2908300" y="6475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131445</xdr:rowOff>
    </xdr:to>
    <xdr:cxnSp macro="">
      <xdr:nvCxnSpPr>
        <xdr:cNvPr id="80" name="直線コネクタ 79"/>
        <xdr:cNvCxnSpPr/>
      </xdr:nvCxnSpPr>
      <xdr:spPr>
        <a:xfrm>
          <a:off x="2019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97155</xdr:rowOff>
    </xdr:to>
    <xdr:cxnSp macro="">
      <xdr:nvCxnSpPr>
        <xdr:cNvPr id="82" name="直線コネクタ 81"/>
        <xdr:cNvCxnSpPr/>
      </xdr:nvCxnSpPr>
      <xdr:spPr>
        <a:xfrm>
          <a:off x="1130300" y="640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7"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8"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9" name="n_3main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90" name="n_4mainValue【道路】&#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83427</xdr:rowOff>
    </xdr:from>
    <xdr:to>
      <xdr:col>55</xdr:col>
      <xdr:colOff>50800</xdr:colOff>
      <xdr:row>41</xdr:row>
      <xdr:rowOff>13577</xdr:rowOff>
    </xdr:to>
    <xdr:sp macro="" textlink="">
      <xdr:nvSpPr>
        <xdr:cNvPr id="128" name="楕円 127"/>
        <xdr:cNvSpPr/>
      </xdr:nvSpPr>
      <xdr:spPr>
        <a:xfrm>
          <a:off x="10426700" y="69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61854</xdr:rowOff>
    </xdr:from>
    <xdr:ext cx="534377" cy="259045"/>
    <xdr:sp macro="" textlink="">
      <xdr:nvSpPr>
        <xdr:cNvPr id="129" name="【道路】&#10;一人当たり延長該当値テキスト"/>
        <xdr:cNvSpPr txBox="1"/>
      </xdr:nvSpPr>
      <xdr:spPr>
        <a:xfrm>
          <a:off x="10515600" y="69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86637</xdr:rowOff>
    </xdr:from>
    <xdr:to>
      <xdr:col>50</xdr:col>
      <xdr:colOff>165100</xdr:colOff>
      <xdr:row>41</xdr:row>
      <xdr:rowOff>16787</xdr:rowOff>
    </xdr:to>
    <xdr:sp macro="" textlink="">
      <xdr:nvSpPr>
        <xdr:cNvPr id="130" name="楕円 129"/>
        <xdr:cNvSpPr/>
      </xdr:nvSpPr>
      <xdr:spPr>
        <a:xfrm>
          <a:off x="9588500" y="69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134227</xdr:rowOff>
    </xdr:from>
    <xdr:to>
      <xdr:col>55</xdr:col>
      <xdr:colOff>0</xdr:colOff>
      <xdr:row>40</xdr:row>
      <xdr:rowOff>137437</xdr:rowOff>
    </xdr:to>
    <xdr:cxnSp macro="">
      <xdr:nvCxnSpPr>
        <xdr:cNvPr id="131" name="直線コネクタ 130"/>
        <xdr:cNvCxnSpPr/>
      </xdr:nvCxnSpPr>
      <xdr:spPr>
        <a:xfrm flipV="1">
          <a:off x="9639300" y="6992227"/>
          <a:ext cx="8382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88585</xdr:rowOff>
    </xdr:from>
    <xdr:to>
      <xdr:col>46</xdr:col>
      <xdr:colOff>38100</xdr:colOff>
      <xdr:row>41</xdr:row>
      <xdr:rowOff>18735</xdr:rowOff>
    </xdr:to>
    <xdr:sp macro="" textlink="">
      <xdr:nvSpPr>
        <xdr:cNvPr id="132" name="楕円 131"/>
        <xdr:cNvSpPr/>
      </xdr:nvSpPr>
      <xdr:spPr>
        <a:xfrm>
          <a:off x="8699500" y="69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137437</xdr:rowOff>
    </xdr:from>
    <xdr:to>
      <xdr:col>50</xdr:col>
      <xdr:colOff>114300</xdr:colOff>
      <xdr:row>40</xdr:row>
      <xdr:rowOff>139385</xdr:rowOff>
    </xdr:to>
    <xdr:cxnSp macro="">
      <xdr:nvCxnSpPr>
        <xdr:cNvPr id="133" name="直線コネクタ 132"/>
        <xdr:cNvCxnSpPr/>
      </xdr:nvCxnSpPr>
      <xdr:spPr>
        <a:xfrm flipV="1">
          <a:off x="8750300" y="6995437"/>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91703</xdr:rowOff>
    </xdr:from>
    <xdr:to>
      <xdr:col>41</xdr:col>
      <xdr:colOff>101600</xdr:colOff>
      <xdr:row>41</xdr:row>
      <xdr:rowOff>21853</xdr:rowOff>
    </xdr:to>
    <xdr:sp macro="" textlink="">
      <xdr:nvSpPr>
        <xdr:cNvPr id="134" name="楕円 133"/>
        <xdr:cNvSpPr/>
      </xdr:nvSpPr>
      <xdr:spPr>
        <a:xfrm>
          <a:off x="7810500" y="69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139385</xdr:rowOff>
    </xdr:from>
    <xdr:to>
      <xdr:col>45</xdr:col>
      <xdr:colOff>177800</xdr:colOff>
      <xdr:row>40</xdr:row>
      <xdr:rowOff>142503</xdr:rowOff>
    </xdr:to>
    <xdr:cxnSp macro="">
      <xdr:nvCxnSpPr>
        <xdr:cNvPr id="135" name="直線コネクタ 134"/>
        <xdr:cNvCxnSpPr/>
      </xdr:nvCxnSpPr>
      <xdr:spPr>
        <a:xfrm flipV="1">
          <a:off x="7861300" y="6997385"/>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94492</xdr:rowOff>
    </xdr:from>
    <xdr:to>
      <xdr:col>36</xdr:col>
      <xdr:colOff>165100</xdr:colOff>
      <xdr:row>41</xdr:row>
      <xdr:rowOff>24642</xdr:rowOff>
    </xdr:to>
    <xdr:sp macro="" textlink="">
      <xdr:nvSpPr>
        <xdr:cNvPr id="136" name="楕円 135"/>
        <xdr:cNvSpPr/>
      </xdr:nvSpPr>
      <xdr:spPr>
        <a:xfrm>
          <a:off x="6921500" y="695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142503</xdr:rowOff>
    </xdr:from>
    <xdr:to>
      <xdr:col>41</xdr:col>
      <xdr:colOff>50800</xdr:colOff>
      <xdr:row>40</xdr:row>
      <xdr:rowOff>145292</xdr:rowOff>
    </xdr:to>
    <xdr:cxnSp macro="">
      <xdr:nvCxnSpPr>
        <xdr:cNvPr id="137" name="直線コネクタ 136"/>
        <xdr:cNvCxnSpPr/>
      </xdr:nvCxnSpPr>
      <xdr:spPr>
        <a:xfrm flipV="1">
          <a:off x="6972300" y="700050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7914</xdr:rowOff>
    </xdr:from>
    <xdr:ext cx="534377" cy="259045"/>
    <xdr:sp macro="" textlink="">
      <xdr:nvSpPr>
        <xdr:cNvPr id="142" name="n_1mainValue【道路】&#10;一人当たり延長"/>
        <xdr:cNvSpPr txBox="1"/>
      </xdr:nvSpPr>
      <xdr:spPr>
        <a:xfrm>
          <a:off x="9359411" y="70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9862</xdr:rowOff>
    </xdr:from>
    <xdr:ext cx="534377" cy="259045"/>
    <xdr:sp macro="" textlink="">
      <xdr:nvSpPr>
        <xdr:cNvPr id="143" name="n_2mainValue【道路】&#10;一人当たり延長"/>
        <xdr:cNvSpPr txBox="1"/>
      </xdr:nvSpPr>
      <xdr:spPr>
        <a:xfrm>
          <a:off x="8483111" y="70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12980</xdr:rowOff>
    </xdr:from>
    <xdr:ext cx="534377" cy="259045"/>
    <xdr:sp macro="" textlink="">
      <xdr:nvSpPr>
        <xdr:cNvPr id="144" name="n_3mainValue【道路】&#10;一人当たり延長"/>
        <xdr:cNvSpPr txBox="1"/>
      </xdr:nvSpPr>
      <xdr:spPr>
        <a:xfrm>
          <a:off x="7594111" y="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15769</xdr:rowOff>
    </xdr:from>
    <xdr:ext cx="534377" cy="259045"/>
    <xdr:sp macro="" textlink="">
      <xdr:nvSpPr>
        <xdr:cNvPr id="145" name="n_4mainValue【道路】&#10;一人当たり延長"/>
        <xdr:cNvSpPr txBox="1"/>
      </xdr:nvSpPr>
      <xdr:spPr>
        <a:xfrm>
          <a:off x="6705111" y="70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7" name="楕円 186"/>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88" name="【橋りょう・トンネル】&#10;有形固定資産減価償却率該当値テキスト"/>
        <xdr:cNvSpPr txBox="1"/>
      </xdr:nvSpPr>
      <xdr:spPr>
        <a:xfrm>
          <a:off x="4673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89" name="楕円 188"/>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29391</xdr:rowOff>
    </xdr:to>
    <xdr:cxnSp macro="">
      <xdr:nvCxnSpPr>
        <xdr:cNvPr id="190" name="直線コネクタ 189"/>
        <xdr:cNvCxnSpPr/>
      </xdr:nvCxnSpPr>
      <xdr:spPr>
        <a:xfrm>
          <a:off x="3797300" y="104649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1" name="楕円 190"/>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6531</xdr:rowOff>
    </xdr:to>
    <xdr:cxnSp macro="">
      <xdr:nvCxnSpPr>
        <xdr:cNvPr id="192" name="直線コネクタ 191"/>
        <xdr:cNvCxnSpPr/>
      </xdr:nvCxnSpPr>
      <xdr:spPr>
        <a:xfrm>
          <a:off x="2908300" y="104355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3" name="楕円 192"/>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148590</xdr:rowOff>
    </xdr:to>
    <xdr:cxnSp macro="">
      <xdr:nvCxnSpPr>
        <xdr:cNvPr id="194" name="直線コネクタ 193"/>
        <xdr:cNvCxnSpPr/>
      </xdr:nvCxnSpPr>
      <xdr:spPr>
        <a:xfrm>
          <a:off x="2019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5" name="楕円 194"/>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124097</xdr:rowOff>
    </xdr:to>
    <xdr:cxnSp macro="">
      <xdr:nvCxnSpPr>
        <xdr:cNvPr id="196" name="直線コネクタ 195"/>
        <xdr:cNvCxnSpPr/>
      </xdr:nvCxnSpPr>
      <xdr:spPr>
        <a:xfrm>
          <a:off x="1130300" y="103800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48458</xdr:rowOff>
    </xdr:from>
    <xdr:ext cx="405111" cy="259045"/>
    <xdr:sp macro="" textlink="">
      <xdr:nvSpPr>
        <xdr:cNvPr id="201" name="n_1main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2" name="n_2main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3" name="n_3mainValue【橋りょう・トンネル】&#10;有形固定資産減価償却率"/>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4" name="n_4main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73220</xdr:rowOff>
    </xdr:from>
    <xdr:to>
      <xdr:col>55</xdr:col>
      <xdr:colOff>50800</xdr:colOff>
      <xdr:row>63</xdr:row>
      <xdr:rowOff>3370</xdr:rowOff>
    </xdr:to>
    <xdr:sp macro="" textlink="">
      <xdr:nvSpPr>
        <xdr:cNvPr id="244" name="楕円 243"/>
        <xdr:cNvSpPr/>
      </xdr:nvSpPr>
      <xdr:spPr>
        <a:xfrm>
          <a:off x="10426700" y="107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96097</xdr:rowOff>
    </xdr:from>
    <xdr:ext cx="599010" cy="259045"/>
    <xdr:sp macro="" textlink="">
      <xdr:nvSpPr>
        <xdr:cNvPr id="245" name="【橋りょう・トンネル】&#10;一人当たり有形固定資産（償却資産）額該当値テキスト"/>
        <xdr:cNvSpPr txBox="1"/>
      </xdr:nvSpPr>
      <xdr:spPr>
        <a:xfrm>
          <a:off x="10515600" y="1055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78741</xdr:rowOff>
    </xdr:from>
    <xdr:to>
      <xdr:col>50</xdr:col>
      <xdr:colOff>165100</xdr:colOff>
      <xdr:row>63</xdr:row>
      <xdr:rowOff>8891</xdr:rowOff>
    </xdr:to>
    <xdr:sp macro="" textlink="">
      <xdr:nvSpPr>
        <xdr:cNvPr id="246" name="楕円 245"/>
        <xdr:cNvSpPr/>
      </xdr:nvSpPr>
      <xdr:spPr>
        <a:xfrm>
          <a:off x="9588500" y="107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124020</xdr:rowOff>
    </xdr:from>
    <xdr:to>
      <xdr:col>55</xdr:col>
      <xdr:colOff>0</xdr:colOff>
      <xdr:row>62</xdr:row>
      <xdr:rowOff>129541</xdr:rowOff>
    </xdr:to>
    <xdr:cxnSp macro="">
      <xdr:nvCxnSpPr>
        <xdr:cNvPr id="247" name="直線コネクタ 246"/>
        <xdr:cNvCxnSpPr/>
      </xdr:nvCxnSpPr>
      <xdr:spPr>
        <a:xfrm flipV="1">
          <a:off x="9639300" y="10753920"/>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82979</xdr:rowOff>
    </xdr:from>
    <xdr:to>
      <xdr:col>46</xdr:col>
      <xdr:colOff>38100</xdr:colOff>
      <xdr:row>63</xdr:row>
      <xdr:rowOff>13129</xdr:rowOff>
    </xdr:to>
    <xdr:sp macro="" textlink="">
      <xdr:nvSpPr>
        <xdr:cNvPr id="248" name="楕円 247"/>
        <xdr:cNvSpPr/>
      </xdr:nvSpPr>
      <xdr:spPr>
        <a:xfrm>
          <a:off x="8699500" y="107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129541</xdr:rowOff>
    </xdr:from>
    <xdr:to>
      <xdr:col>50</xdr:col>
      <xdr:colOff>114300</xdr:colOff>
      <xdr:row>62</xdr:row>
      <xdr:rowOff>133779</xdr:rowOff>
    </xdr:to>
    <xdr:cxnSp macro="">
      <xdr:nvCxnSpPr>
        <xdr:cNvPr id="249" name="直線コネクタ 248"/>
        <xdr:cNvCxnSpPr/>
      </xdr:nvCxnSpPr>
      <xdr:spPr>
        <a:xfrm flipV="1">
          <a:off x="8750300" y="10759441"/>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89316</xdr:rowOff>
    </xdr:from>
    <xdr:to>
      <xdr:col>41</xdr:col>
      <xdr:colOff>101600</xdr:colOff>
      <xdr:row>63</xdr:row>
      <xdr:rowOff>19466</xdr:rowOff>
    </xdr:to>
    <xdr:sp macro="" textlink="">
      <xdr:nvSpPr>
        <xdr:cNvPr id="250" name="楕円 249"/>
        <xdr:cNvSpPr/>
      </xdr:nvSpPr>
      <xdr:spPr>
        <a:xfrm>
          <a:off x="7810500" y="107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133779</xdr:rowOff>
    </xdr:from>
    <xdr:to>
      <xdr:col>45</xdr:col>
      <xdr:colOff>177800</xdr:colOff>
      <xdr:row>62</xdr:row>
      <xdr:rowOff>140116</xdr:rowOff>
    </xdr:to>
    <xdr:cxnSp macro="">
      <xdr:nvCxnSpPr>
        <xdr:cNvPr id="251" name="直線コネクタ 250"/>
        <xdr:cNvCxnSpPr/>
      </xdr:nvCxnSpPr>
      <xdr:spPr>
        <a:xfrm flipV="1">
          <a:off x="7861300" y="10763679"/>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94062</xdr:rowOff>
    </xdr:from>
    <xdr:to>
      <xdr:col>36</xdr:col>
      <xdr:colOff>165100</xdr:colOff>
      <xdr:row>63</xdr:row>
      <xdr:rowOff>24212</xdr:rowOff>
    </xdr:to>
    <xdr:sp macro="" textlink="">
      <xdr:nvSpPr>
        <xdr:cNvPr id="252" name="楕円 251"/>
        <xdr:cNvSpPr/>
      </xdr:nvSpPr>
      <xdr:spPr>
        <a:xfrm>
          <a:off x="6921500" y="107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140116</xdr:rowOff>
    </xdr:from>
    <xdr:to>
      <xdr:col>41</xdr:col>
      <xdr:colOff>50800</xdr:colOff>
      <xdr:row>62</xdr:row>
      <xdr:rowOff>144862</xdr:rowOff>
    </xdr:to>
    <xdr:cxnSp macro="">
      <xdr:nvCxnSpPr>
        <xdr:cNvPr id="253" name="直線コネクタ 252"/>
        <xdr:cNvCxnSpPr/>
      </xdr:nvCxnSpPr>
      <xdr:spPr>
        <a:xfrm flipV="1">
          <a:off x="6972300" y="10770016"/>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25418</xdr:rowOff>
    </xdr:from>
    <xdr:ext cx="599010" cy="259045"/>
    <xdr:sp macro="" textlink="">
      <xdr:nvSpPr>
        <xdr:cNvPr id="258" name="n_1mainValue【橋りょう・トンネル】&#10;一人当たり有形固定資産（償却資産）額"/>
        <xdr:cNvSpPr txBox="1"/>
      </xdr:nvSpPr>
      <xdr:spPr>
        <a:xfrm>
          <a:off x="9327095" y="1048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29656</xdr:rowOff>
    </xdr:from>
    <xdr:ext cx="599010" cy="259045"/>
    <xdr:sp macro="" textlink="">
      <xdr:nvSpPr>
        <xdr:cNvPr id="259" name="n_2mainValue【橋りょう・トンネル】&#10;一人当たり有形固定資産（償却資産）額"/>
        <xdr:cNvSpPr txBox="1"/>
      </xdr:nvSpPr>
      <xdr:spPr>
        <a:xfrm>
          <a:off x="8450795" y="1048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35993</xdr:rowOff>
    </xdr:from>
    <xdr:ext cx="599010" cy="259045"/>
    <xdr:sp macro="" textlink="">
      <xdr:nvSpPr>
        <xdr:cNvPr id="260" name="n_3mainValue【橋りょう・トンネル】&#10;一人当たり有形固定資産（償却資産）額"/>
        <xdr:cNvSpPr txBox="1"/>
      </xdr:nvSpPr>
      <xdr:spPr>
        <a:xfrm>
          <a:off x="7561795" y="1049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40739</xdr:rowOff>
    </xdr:from>
    <xdr:ext cx="599010" cy="259045"/>
    <xdr:sp macro="" textlink="">
      <xdr:nvSpPr>
        <xdr:cNvPr id="261" name="n_4mainValue【橋りょう・トンネル】&#10;一人当たり有形固定資産（償却資産）額"/>
        <xdr:cNvSpPr txBox="1"/>
      </xdr:nvSpPr>
      <xdr:spPr>
        <a:xfrm>
          <a:off x="6672795" y="104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302" name="楕円 301"/>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23513</xdr:rowOff>
    </xdr:from>
    <xdr:ext cx="405111" cy="259045"/>
    <xdr:sp macro="" textlink="">
      <xdr:nvSpPr>
        <xdr:cNvPr id="303" name="【公営住宅】&#10;有形固定資産減価償却率該当値テキスト"/>
        <xdr:cNvSpPr txBox="1"/>
      </xdr:nvSpPr>
      <xdr:spPr>
        <a:xfrm>
          <a:off x="4673600"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304" name="楕円 303"/>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51436</xdr:rowOff>
    </xdr:to>
    <xdr:cxnSp macro="">
      <xdr:nvCxnSpPr>
        <xdr:cNvPr id="305" name="直線コネクタ 304"/>
        <xdr:cNvCxnSpPr/>
      </xdr:nvCxnSpPr>
      <xdr:spPr>
        <a:xfrm>
          <a:off x="3797300" y="140722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306" name="楕円 305"/>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82</xdr:row>
      <xdr:rowOff>13336</xdr:rowOff>
    </xdr:to>
    <xdr:cxnSp macro="">
      <xdr:nvCxnSpPr>
        <xdr:cNvPr id="307" name="直線コネクタ 306"/>
        <xdr:cNvCxnSpPr/>
      </xdr:nvCxnSpPr>
      <xdr:spPr>
        <a:xfrm>
          <a:off x="2908300" y="140303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308" name="楕円 307"/>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142875</xdr:rowOff>
    </xdr:to>
    <xdr:cxnSp macro="">
      <xdr:nvCxnSpPr>
        <xdr:cNvPr id="309" name="直線コネクタ 308"/>
        <xdr:cNvCxnSpPr/>
      </xdr:nvCxnSpPr>
      <xdr:spPr>
        <a:xfrm>
          <a:off x="2019300" y="13990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12064</xdr:rowOff>
    </xdr:from>
    <xdr:to>
      <xdr:col>6</xdr:col>
      <xdr:colOff>38100</xdr:colOff>
      <xdr:row>81</xdr:row>
      <xdr:rowOff>113664</xdr:rowOff>
    </xdr:to>
    <xdr:sp macro="" textlink="">
      <xdr:nvSpPr>
        <xdr:cNvPr id="310" name="楕円 309"/>
        <xdr:cNvSpPr/>
      </xdr:nvSpPr>
      <xdr:spPr>
        <a:xfrm>
          <a:off x="1079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81</xdr:row>
      <xdr:rowOff>102870</xdr:rowOff>
    </xdr:to>
    <xdr:cxnSp macro="">
      <xdr:nvCxnSpPr>
        <xdr:cNvPr id="311" name="直線コネクタ 310"/>
        <xdr:cNvCxnSpPr/>
      </xdr:nvCxnSpPr>
      <xdr:spPr>
        <a:xfrm>
          <a:off x="1130300" y="13950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316" name="n_1mainValue【公営住宅】&#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317" name="n_2mainValue【公営住宅】&#10;有形固定資産減価償却率"/>
        <xdr:cNvSpPr txBox="1"/>
      </xdr:nvSpPr>
      <xdr:spPr>
        <a:xfrm>
          <a:off x="2705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8" name="n_3mainValue【公営住宅】&#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9" name="n_4mainValue【公営住宅】&#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103657</xdr:rowOff>
    </xdr:from>
    <xdr:to>
      <xdr:col>55</xdr:col>
      <xdr:colOff>50800</xdr:colOff>
      <xdr:row>86</xdr:row>
      <xdr:rowOff>33807</xdr:rowOff>
    </xdr:to>
    <xdr:sp macro="" textlink="">
      <xdr:nvSpPr>
        <xdr:cNvPr id="357" name="楕円 356"/>
        <xdr:cNvSpPr/>
      </xdr:nvSpPr>
      <xdr:spPr>
        <a:xfrm>
          <a:off x="10426700" y="14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104298</xdr:rowOff>
    </xdr:from>
    <xdr:to>
      <xdr:col>50</xdr:col>
      <xdr:colOff>165100</xdr:colOff>
      <xdr:row>86</xdr:row>
      <xdr:rowOff>34448</xdr:rowOff>
    </xdr:to>
    <xdr:sp macro="" textlink="">
      <xdr:nvSpPr>
        <xdr:cNvPr id="359" name="楕円 358"/>
        <xdr:cNvSpPr/>
      </xdr:nvSpPr>
      <xdr:spPr>
        <a:xfrm>
          <a:off x="9588500" y="146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154457</xdr:rowOff>
    </xdr:from>
    <xdr:to>
      <xdr:col>55</xdr:col>
      <xdr:colOff>0</xdr:colOff>
      <xdr:row>85</xdr:row>
      <xdr:rowOff>155098</xdr:rowOff>
    </xdr:to>
    <xdr:cxnSp macro="">
      <xdr:nvCxnSpPr>
        <xdr:cNvPr id="360" name="直線コネクタ 359"/>
        <xdr:cNvCxnSpPr/>
      </xdr:nvCxnSpPr>
      <xdr:spPr>
        <a:xfrm flipV="1">
          <a:off x="9639300" y="14727707"/>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104938</xdr:rowOff>
    </xdr:from>
    <xdr:to>
      <xdr:col>46</xdr:col>
      <xdr:colOff>38100</xdr:colOff>
      <xdr:row>86</xdr:row>
      <xdr:rowOff>35088</xdr:rowOff>
    </xdr:to>
    <xdr:sp macro="" textlink="">
      <xdr:nvSpPr>
        <xdr:cNvPr id="361" name="楕円 360"/>
        <xdr:cNvSpPr/>
      </xdr:nvSpPr>
      <xdr:spPr>
        <a:xfrm>
          <a:off x="8699500" y="146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155098</xdr:rowOff>
    </xdr:from>
    <xdr:to>
      <xdr:col>50</xdr:col>
      <xdr:colOff>114300</xdr:colOff>
      <xdr:row>85</xdr:row>
      <xdr:rowOff>155738</xdr:rowOff>
    </xdr:to>
    <xdr:cxnSp macro="">
      <xdr:nvCxnSpPr>
        <xdr:cNvPr id="362" name="直線コネクタ 361"/>
        <xdr:cNvCxnSpPr/>
      </xdr:nvCxnSpPr>
      <xdr:spPr>
        <a:xfrm flipV="1">
          <a:off x="8750300" y="1472834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106080</xdr:rowOff>
    </xdr:from>
    <xdr:to>
      <xdr:col>41</xdr:col>
      <xdr:colOff>101600</xdr:colOff>
      <xdr:row>86</xdr:row>
      <xdr:rowOff>36230</xdr:rowOff>
    </xdr:to>
    <xdr:sp macro="" textlink="">
      <xdr:nvSpPr>
        <xdr:cNvPr id="363" name="楕円 362"/>
        <xdr:cNvSpPr/>
      </xdr:nvSpPr>
      <xdr:spPr>
        <a:xfrm>
          <a:off x="7810500" y="146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155738</xdr:rowOff>
    </xdr:from>
    <xdr:to>
      <xdr:col>45</xdr:col>
      <xdr:colOff>177800</xdr:colOff>
      <xdr:row>85</xdr:row>
      <xdr:rowOff>156880</xdr:rowOff>
    </xdr:to>
    <xdr:cxnSp macro="">
      <xdr:nvCxnSpPr>
        <xdr:cNvPr id="364" name="直線コネクタ 363"/>
        <xdr:cNvCxnSpPr/>
      </xdr:nvCxnSpPr>
      <xdr:spPr>
        <a:xfrm flipV="1">
          <a:off x="7861300" y="1472898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106995</xdr:rowOff>
    </xdr:from>
    <xdr:to>
      <xdr:col>36</xdr:col>
      <xdr:colOff>165100</xdr:colOff>
      <xdr:row>86</xdr:row>
      <xdr:rowOff>37145</xdr:rowOff>
    </xdr:to>
    <xdr:sp macro="" textlink="">
      <xdr:nvSpPr>
        <xdr:cNvPr id="365" name="楕円 364"/>
        <xdr:cNvSpPr/>
      </xdr:nvSpPr>
      <xdr:spPr>
        <a:xfrm>
          <a:off x="6921500" y="146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156880</xdr:rowOff>
    </xdr:from>
    <xdr:to>
      <xdr:col>41</xdr:col>
      <xdr:colOff>50800</xdr:colOff>
      <xdr:row>85</xdr:row>
      <xdr:rowOff>157795</xdr:rowOff>
    </xdr:to>
    <xdr:cxnSp macro="">
      <xdr:nvCxnSpPr>
        <xdr:cNvPr id="366" name="直線コネクタ 365"/>
        <xdr:cNvCxnSpPr/>
      </xdr:nvCxnSpPr>
      <xdr:spPr>
        <a:xfrm flipV="1">
          <a:off x="6972300" y="14730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25575</xdr:rowOff>
    </xdr:from>
    <xdr:ext cx="469744" cy="259045"/>
    <xdr:sp macro="" textlink="">
      <xdr:nvSpPr>
        <xdr:cNvPr id="371" name="n_1mainValue【公営住宅】&#10;一人当たり面積"/>
        <xdr:cNvSpPr txBox="1"/>
      </xdr:nvSpPr>
      <xdr:spPr>
        <a:xfrm>
          <a:off x="9391727" y="1477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26215</xdr:rowOff>
    </xdr:from>
    <xdr:ext cx="469744" cy="259045"/>
    <xdr:sp macro="" textlink="">
      <xdr:nvSpPr>
        <xdr:cNvPr id="372" name="n_2mainValue【公営住宅】&#10;一人当たり面積"/>
        <xdr:cNvSpPr txBox="1"/>
      </xdr:nvSpPr>
      <xdr:spPr>
        <a:xfrm>
          <a:off x="8515427" y="1477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27357</xdr:rowOff>
    </xdr:from>
    <xdr:ext cx="469744" cy="259045"/>
    <xdr:sp macro="" textlink="">
      <xdr:nvSpPr>
        <xdr:cNvPr id="373" name="n_3mainValue【公営住宅】&#10;一人当たり面積"/>
        <xdr:cNvSpPr txBox="1"/>
      </xdr:nvSpPr>
      <xdr:spPr>
        <a:xfrm>
          <a:off x="7626427" y="147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28272</xdr:rowOff>
    </xdr:from>
    <xdr:ext cx="469744" cy="259045"/>
    <xdr:sp macro="" textlink="">
      <xdr:nvSpPr>
        <xdr:cNvPr id="374" name="n_4mainValue【公営住宅】&#10;一人当たり面積"/>
        <xdr:cNvSpPr txBox="1"/>
      </xdr:nvSpPr>
      <xdr:spPr>
        <a:xfrm>
          <a:off x="6737427" y="147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111761</xdr:rowOff>
    </xdr:from>
    <xdr:to>
      <xdr:col>24</xdr:col>
      <xdr:colOff>114300</xdr:colOff>
      <xdr:row>105</xdr:row>
      <xdr:rowOff>41911</xdr:rowOff>
    </xdr:to>
    <xdr:sp macro="" textlink="">
      <xdr:nvSpPr>
        <xdr:cNvPr id="414" name="楕円 413"/>
        <xdr:cNvSpPr/>
      </xdr:nvSpPr>
      <xdr:spPr>
        <a:xfrm>
          <a:off x="45847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90188</xdr:rowOff>
    </xdr:from>
    <xdr:ext cx="405111" cy="259045"/>
    <xdr:sp macro="" textlink="">
      <xdr:nvSpPr>
        <xdr:cNvPr id="415" name="【港湾・漁港】&#10;有形固定資産減価償却率該当値テキスト"/>
        <xdr:cNvSpPr txBox="1"/>
      </xdr:nvSpPr>
      <xdr:spPr>
        <a:xfrm>
          <a:off x="4673600"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90170</xdr:rowOff>
    </xdr:from>
    <xdr:to>
      <xdr:col>20</xdr:col>
      <xdr:colOff>38100</xdr:colOff>
      <xdr:row>105</xdr:row>
      <xdr:rowOff>20320</xdr:rowOff>
    </xdr:to>
    <xdr:sp macro="" textlink="">
      <xdr:nvSpPr>
        <xdr:cNvPr id="416" name="楕円 415"/>
        <xdr:cNvSpPr/>
      </xdr:nvSpPr>
      <xdr:spPr>
        <a:xfrm>
          <a:off x="3746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140970</xdr:rowOff>
    </xdr:from>
    <xdr:to>
      <xdr:col>24</xdr:col>
      <xdr:colOff>63500</xdr:colOff>
      <xdr:row>104</xdr:row>
      <xdr:rowOff>162561</xdr:rowOff>
    </xdr:to>
    <xdr:cxnSp macro="">
      <xdr:nvCxnSpPr>
        <xdr:cNvPr id="417" name="直線コネクタ 416"/>
        <xdr:cNvCxnSpPr/>
      </xdr:nvCxnSpPr>
      <xdr:spPr>
        <a:xfrm>
          <a:off x="3797300" y="1797177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69850</xdr:rowOff>
    </xdr:from>
    <xdr:to>
      <xdr:col>15</xdr:col>
      <xdr:colOff>101600</xdr:colOff>
      <xdr:row>105</xdr:row>
      <xdr:rowOff>0</xdr:rowOff>
    </xdr:to>
    <xdr:sp macro="" textlink="">
      <xdr:nvSpPr>
        <xdr:cNvPr id="418" name="楕円 417"/>
        <xdr:cNvSpPr/>
      </xdr:nvSpPr>
      <xdr:spPr>
        <a:xfrm>
          <a:off x="2857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120650</xdr:rowOff>
    </xdr:from>
    <xdr:to>
      <xdr:col>19</xdr:col>
      <xdr:colOff>177800</xdr:colOff>
      <xdr:row>104</xdr:row>
      <xdr:rowOff>140970</xdr:rowOff>
    </xdr:to>
    <xdr:cxnSp macro="">
      <xdr:nvCxnSpPr>
        <xdr:cNvPr id="419" name="直線コネクタ 418"/>
        <xdr:cNvCxnSpPr/>
      </xdr:nvCxnSpPr>
      <xdr:spPr>
        <a:xfrm>
          <a:off x="2908300" y="179514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420" name="楕円 419"/>
        <xdr:cNvSpPr/>
      </xdr:nvSpPr>
      <xdr:spPr>
        <a:xfrm>
          <a:off x="196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120650</xdr:rowOff>
    </xdr:to>
    <xdr:cxnSp macro="">
      <xdr:nvCxnSpPr>
        <xdr:cNvPr id="421" name="直線コネクタ 420"/>
        <xdr:cNvCxnSpPr/>
      </xdr:nvCxnSpPr>
      <xdr:spPr>
        <a:xfrm>
          <a:off x="2019300" y="179298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49530</xdr:rowOff>
    </xdr:from>
    <xdr:to>
      <xdr:col>6</xdr:col>
      <xdr:colOff>38100</xdr:colOff>
      <xdr:row>104</xdr:row>
      <xdr:rowOff>151130</xdr:rowOff>
    </xdr:to>
    <xdr:sp macro="" textlink="">
      <xdr:nvSpPr>
        <xdr:cNvPr id="422" name="楕円 421"/>
        <xdr:cNvSpPr/>
      </xdr:nvSpPr>
      <xdr:spPr>
        <a:xfrm>
          <a:off x="1079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99061</xdr:rowOff>
    </xdr:from>
    <xdr:to>
      <xdr:col>10</xdr:col>
      <xdr:colOff>114300</xdr:colOff>
      <xdr:row>104</xdr:row>
      <xdr:rowOff>100330</xdr:rowOff>
    </xdr:to>
    <xdr:cxnSp macro="">
      <xdr:nvCxnSpPr>
        <xdr:cNvPr id="423" name="直線コネクタ 422"/>
        <xdr:cNvCxnSpPr/>
      </xdr:nvCxnSpPr>
      <xdr:spPr>
        <a:xfrm flipV="1">
          <a:off x="1130300" y="17929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11447</xdr:rowOff>
    </xdr:from>
    <xdr:ext cx="405111" cy="259045"/>
    <xdr:sp macro="" textlink="">
      <xdr:nvSpPr>
        <xdr:cNvPr id="428" name="n_1mainValue【港湾・漁港】&#10;有形固定資産減価償却率"/>
        <xdr:cNvSpPr txBox="1"/>
      </xdr:nvSpPr>
      <xdr:spPr>
        <a:xfrm>
          <a:off x="3582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162577</xdr:rowOff>
    </xdr:from>
    <xdr:ext cx="405111" cy="259045"/>
    <xdr:sp macro="" textlink="">
      <xdr:nvSpPr>
        <xdr:cNvPr id="429" name="n_2mainValue【港湾・漁港】&#10;有形固定資産減価償却率"/>
        <xdr:cNvSpPr txBox="1"/>
      </xdr:nvSpPr>
      <xdr:spPr>
        <a:xfrm>
          <a:off x="2705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30" name="n_3mainValue【港湾・漁港】&#10;有形固定資産減価償却率"/>
        <xdr:cNvSpPr txBox="1"/>
      </xdr:nvSpPr>
      <xdr:spPr>
        <a:xfrm>
          <a:off x="1816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142257</xdr:rowOff>
    </xdr:from>
    <xdr:ext cx="405111" cy="259045"/>
    <xdr:sp macro="" textlink="">
      <xdr:nvSpPr>
        <xdr:cNvPr id="431" name="n_4mainValue【港湾・漁港】&#10;有形固定資産減価償却率"/>
        <xdr:cNvSpPr txBox="1"/>
      </xdr:nvSpPr>
      <xdr:spPr>
        <a:xfrm>
          <a:off x="927744"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106621</xdr:rowOff>
    </xdr:from>
    <xdr:to>
      <xdr:col>55</xdr:col>
      <xdr:colOff>50800</xdr:colOff>
      <xdr:row>108</xdr:row>
      <xdr:rowOff>36771</xdr:rowOff>
    </xdr:to>
    <xdr:sp macro="" textlink="">
      <xdr:nvSpPr>
        <xdr:cNvPr id="469" name="楕円 468"/>
        <xdr:cNvSpPr/>
      </xdr:nvSpPr>
      <xdr:spPr>
        <a:xfrm>
          <a:off x="10426700" y="184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21548</xdr:rowOff>
    </xdr:from>
    <xdr:ext cx="599010" cy="259045"/>
    <xdr:sp macro="" textlink="">
      <xdr:nvSpPr>
        <xdr:cNvPr id="470" name="【港湾・漁港】&#10;一人当たり有形固定資産（償却資産）額該当値テキスト"/>
        <xdr:cNvSpPr txBox="1"/>
      </xdr:nvSpPr>
      <xdr:spPr>
        <a:xfrm>
          <a:off x="10515600" y="1836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107621</xdr:rowOff>
    </xdr:from>
    <xdr:to>
      <xdr:col>50</xdr:col>
      <xdr:colOff>165100</xdr:colOff>
      <xdr:row>108</xdr:row>
      <xdr:rowOff>37771</xdr:rowOff>
    </xdr:to>
    <xdr:sp macro="" textlink="">
      <xdr:nvSpPr>
        <xdr:cNvPr id="471" name="楕円 470"/>
        <xdr:cNvSpPr/>
      </xdr:nvSpPr>
      <xdr:spPr>
        <a:xfrm>
          <a:off x="9588500" y="184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157421</xdr:rowOff>
    </xdr:from>
    <xdr:to>
      <xdr:col>55</xdr:col>
      <xdr:colOff>0</xdr:colOff>
      <xdr:row>107</xdr:row>
      <xdr:rowOff>158421</xdr:rowOff>
    </xdr:to>
    <xdr:cxnSp macro="">
      <xdr:nvCxnSpPr>
        <xdr:cNvPr id="472" name="直線コネクタ 471"/>
        <xdr:cNvCxnSpPr/>
      </xdr:nvCxnSpPr>
      <xdr:spPr>
        <a:xfrm flipV="1">
          <a:off x="9639300" y="18502571"/>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108727</xdr:rowOff>
    </xdr:from>
    <xdr:to>
      <xdr:col>46</xdr:col>
      <xdr:colOff>38100</xdr:colOff>
      <xdr:row>108</xdr:row>
      <xdr:rowOff>38877</xdr:rowOff>
    </xdr:to>
    <xdr:sp macro="" textlink="">
      <xdr:nvSpPr>
        <xdr:cNvPr id="473" name="楕円 472"/>
        <xdr:cNvSpPr/>
      </xdr:nvSpPr>
      <xdr:spPr>
        <a:xfrm>
          <a:off x="8699500" y="184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158421</xdr:rowOff>
    </xdr:from>
    <xdr:to>
      <xdr:col>50</xdr:col>
      <xdr:colOff>114300</xdr:colOff>
      <xdr:row>107</xdr:row>
      <xdr:rowOff>159527</xdr:rowOff>
    </xdr:to>
    <xdr:cxnSp macro="">
      <xdr:nvCxnSpPr>
        <xdr:cNvPr id="474" name="直線コネクタ 473"/>
        <xdr:cNvCxnSpPr/>
      </xdr:nvCxnSpPr>
      <xdr:spPr>
        <a:xfrm flipV="1">
          <a:off x="8750300" y="18503571"/>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110193</xdr:rowOff>
    </xdr:from>
    <xdr:to>
      <xdr:col>41</xdr:col>
      <xdr:colOff>101600</xdr:colOff>
      <xdr:row>108</xdr:row>
      <xdr:rowOff>40343</xdr:rowOff>
    </xdr:to>
    <xdr:sp macro="" textlink="">
      <xdr:nvSpPr>
        <xdr:cNvPr id="475" name="楕円 474"/>
        <xdr:cNvSpPr/>
      </xdr:nvSpPr>
      <xdr:spPr>
        <a:xfrm>
          <a:off x="7810500" y="184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159527</xdr:rowOff>
    </xdr:from>
    <xdr:to>
      <xdr:col>45</xdr:col>
      <xdr:colOff>177800</xdr:colOff>
      <xdr:row>107</xdr:row>
      <xdr:rowOff>160993</xdr:rowOff>
    </xdr:to>
    <xdr:cxnSp macro="">
      <xdr:nvCxnSpPr>
        <xdr:cNvPr id="476" name="直線コネクタ 475"/>
        <xdr:cNvCxnSpPr/>
      </xdr:nvCxnSpPr>
      <xdr:spPr>
        <a:xfrm flipV="1">
          <a:off x="7861300" y="18504677"/>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114364</xdr:rowOff>
    </xdr:from>
    <xdr:to>
      <xdr:col>36</xdr:col>
      <xdr:colOff>165100</xdr:colOff>
      <xdr:row>108</xdr:row>
      <xdr:rowOff>44514</xdr:rowOff>
    </xdr:to>
    <xdr:sp macro="" textlink="">
      <xdr:nvSpPr>
        <xdr:cNvPr id="477" name="楕円 476"/>
        <xdr:cNvSpPr/>
      </xdr:nvSpPr>
      <xdr:spPr>
        <a:xfrm>
          <a:off x="6921500" y="184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160993</xdr:rowOff>
    </xdr:from>
    <xdr:to>
      <xdr:col>41</xdr:col>
      <xdr:colOff>50800</xdr:colOff>
      <xdr:row>107</xdr:row>
      <xdr:rowOff>165164</xdr:rowOff>
    </xdr:to>
    <xdr:cxnSp macro="">
      <xdr:nvCxnSpPr>
        <xdr:cNvPr id="478" name="直線コネクタ 477"/>
        <xdr:cNvCxnSpPr/>
      </xdr:nvCxnSpPr>
      <xdr:spPr>
        <a:xfrm flipV="1">
          <a:off x="6972300" y="18506143"/>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28898</xdr:rowOff>
    </xdr:from>
    <xdr:ext cx="599010" cy="259045"/>
    <xdr:sp macro="" textlink="">
      <xdr:nvSpPr>
        <xdr:cNvPr id="483" name="n_1mainValue【港湾・漁港】&#10;一人当たり有形固定資産（償却資産）額"/>
        <xdr:cNvSpPr txBox="1"/>
      </xdr:nvSpPr>
      <xdr:spPr>
        <a:xfrm>
          <a:off x="9327095" y="1854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30004</xdr:rowOff>
    </xdr:from>
    <xdr:ext cx="599010" cy="259045"/>
    <xdr:sp macro="" textlink="">
      <xdr:nvSpPr>
        <xdr:cNvPr id="484" name="n_2mainValue【港湾・漁港】&#10;一人当たり有形固定資産（償却資産）額"/>
        <xdr:cNvSpPr txBox="1"/>
      </xdr:nvSpPr>
      <xdr:spPr>
        <a:xfrm>
          <a:off x="8450795" y="1854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31470</xdr:rowOff>
    </xdr:from>
    <xdr:ext cx="599010" cy="259045"/>
    <xdr:sp macro="" textlink="">
      <xdr:nvSpPr>
        <xdr:cNvPr id="485" name="n_3mainValue【港湾・漁港】&#10;一人当たり有形固定資産（償却資産）額"/>
        <xdr:cNvSpPr txBox="1"/>
      </xdr:nvSpPr>
      <xdr:spPr>
        <a:xfrm>
          <a:off x="7561795" y="185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35641</xdr:rowOff>
    </xdr:from>
    <xdr:ext cx="599010" cy="259045"/>
    <xdr:sp macro="" textlink="">
      <xdr:nvSpPr>
        <xdr:cNvPr id="486" name="n_4mainValue【港湾・漁港】&#10;一人当たり有形固定資産（償却資産）額"/>
        <xdr:cNvSpPr txBox="1"/>
      </xdr:nvSpPr>
      <xdr:spPr>
        <a:xfrm>
          <a:off x="6672795" y="1855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129540</xdr:rowOff>
    </xdr:from>
    <xdr:to>
      <xdr:col>85</xdr:col>
      <xdr:colOff>177800</xdr:colOff>
      <xdr:row>36</xdr:row>
      <xdr:rowOff>59690</xdr:rowOff>
    </xdr:to>
    <xdr:sp macro="" textlink="">
      <xdr:nvSpPr>
        <xdr:cNvPr id="526" name="楕円 525"/>
        <xdr:cNvSpPr/>
      </xdr:nvSpPr>
      <xdr:spPr>
        <a:xfrm>
          <a:off x="162687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152417</xdr:rowOff>
    </xdr:from>
    <xdr:ext cx="405111" cy="259045"/>
    <xdr:sp macro="" textlink="">
      <xdr:nvSpPr>
        <xdr:cNvPr id="527" name="【認定こども園・幼稚園・保育所】&#10;有形固定資産減価償却率該当値テキスト"/>
        <xdr:cNvSpPr txBox="1"/>
      </xdr:nvSpPr>
      <xdr:spPr>
        <a:xfrm>
          <a:off x="163576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91440</xdr:rowOff>
    </xdr:from>
    <xdr:to>
      <xdr:col>81</xdr:col>
      <xdr:colOff>101600</xdr:colOff>
      <xdr:row>36</xdr:row>
      <xdr:rowOff>21590</xdr:rowOff>
    </xdr:to>
    <xdr:sp macro="" textlink="">
      <xdr:nvSpPr>
        <xdr:cNvPr id="528" name="楕円 527"/>
        <xdr:cNvSpPr/>
      </xdr:nvSpPr>
      <xdr:spPr>
        <a:xfrm>
          <a:off x="15430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142240</xdr:rowOff>
    </xdr:from>
    <xdr:to>
      <xdr:col>85</xdr:col>
      <xdr:colOff>127000</xdr:colOff>
      <xdr:row>36</xdr:row>
      <xdr:rowOff>8890</xdr:rowOff>
    </xdr:to>
    <xdr:cxnSp macro="">
      <xdr:nvCxnSpPr>
        <xdr:cNvPr id="529" name="直線コネクタ 528"/>
        <xdr:cNvCxnSpPr/>
      </xdr:nvCxnSpPr>
      <xdr:spPr>
        <a:xfrm>
          <a:off x="15481300" y="61429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146050</xdr:rowOff>
    </xdr:from>
    <xdr:to>
      <xdr:col>76</xdr:col>
      <xdr:colOff>165100</xdr:colOff>
      <xdr:row>36</xdr:row>
      <xdr:rowOff>76200</xdr:rowOff>
    </xdr:to>
    <xdr:sp macro="" textlink="">
      <xdr:nvSpPr>
        <xdr:cNvPr id="530" name="楕円 529"/>
        <xdr:cNvSpPr/>
      </xdr:nvSpPr>
      <xdr:spPr>
        <a:xfrm>
          <a:off x="14541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142240</xdr:rowOff>
    </xdr:from>
    <xdr:to>
      <xdr:col>81</xdr:col>
      <xdr:colOff>50800</xdr:colOff>
      <xdr:row>36</xdr:row>
      <xdr:rowOff>25400</xdr:rowOff>
    </xdr:to>
    <xdr:cxnSp macro="">
      <xdr:nvCxnSpPr>
        <xdr:cNvPr id="531" name="直線コネクタ 530"/>
        <xdr:cNvCxnSpPr/>
      </xdr:nvCxnSpPr>
      <xdr:spPr>
        <a:xfrm flipV="1">
          <a:off x="14592300" y="614299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58420</xdr:rowOff>
    </xdr:from>
    <xdr:to>
      <xdr:col>72</xdr:col>
      <xdr:colOff>38100</xdr:colOff>
      <xdr:row>37</xdr:row>
      <xdr:rowOff>160020</xdr:rowOff>
    </xdr:to>
    <xdr:sp macro="" textlink="">
      <xdr:nvSpPr>
        <xdr:cNvPr id="532" name="楕円 531"/>
        <xdr:cNvSpPr/>
      </xdr:nvSpPr>
      <xdr:spPr>
        <a:xfrm>
          <a:off x="13652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25400</xdr:rowOff>
    </xdr:from>
    <xdr:to>
      <xdr:col>76</xdr:col>
      <xdr:colOff>114300</xdr:colOff>
      <xdr:row>37</xdr:row>
      <xdr:rowOff>109220</xdr:rowOff>
    </xdr:to>
    <xdr:cxnSp macro="">
      <xdr:nvCxnSpPr>
        <xdr:cNvPr id="533" name="直線コネクタ 532"/>
        <xdr:cNvCxnSpPr/>
      </xdr:nvCxnSpPr>
      <xdr:spPr>
        <a:xfrm flipV="1">
          <a:off x="13703300" y="61976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534" name="楕円 533"/>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109220</xdr:rowOff>
    </xdr:to>
    <xdr:cxnSp macro="">
      <xdr:nvCxnSpPr>
        <xdr:cNvPr id="535" name="直線コネクタ 534"/>
        <xdr:cNvCxnSpPr/>
      </xdr:nvCxnSpPr>
      <xdr:spPr>
        <a:xfrm>
          <a:off x="12814300" y="64312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539" name="n_4aveValue【認定こども園・幼稚園・保育所】&#10;有形固定資産減価償却率"/>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38117</xdr:rowOff>
    </xdr:from>
    <xdr:ext cx="405111" cy="259045"/>
    <xdr:sp macro="" textlink="">
      <xdr:nvSpPr>
        <xdr:cNvPr id="540" name="n_1mainValue【認定こども園・幼稚園・保育所】&#10;有形固定資産減価償却率"/>
        <xdr:cNvSpPr txBox="1"/>
      </xdr:nvSpPr>
      <xdr:spPr>
        <a:xfrm>
          <a:off x="152660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92727</xdr:rowOff>
    </xdr:from>
    <xdr:ext cx="405111" cy="259045"/>
    <xdr:sp macro="" textlink="">
      <xdr:nvSpPr>
        <xdr:cNvPr id="541" name="n_2mainValue【認定こども園・幼稚園・保育所】&#10;有形固定資産減価償却率"/>
        <xdr:cNvSpPr txBox="1"/>
      </xdr:nvSpPr>
      <xdr:spPr>
        <a:xfrm>
          <a:off x="14389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151147</xdr:rowOff>
    </xdr:from>
    <xdr:ext cx="405111" cy="259045"/>
    <xdr:sp macro="" textlink="">
      <xdr:nvSpPr>
        <xdr:cNvPr id="542" name="n_3mainValue【認定こども園・幼稚園・保育所】&#10;有形固定資産減価償却率"/>
        <xdr:cNvSpPr txBox="1"/>
      </xdr:nvSpPr>
      <xdr:spPr>
        <a:xfrm>
          <a:off x="13500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154957</xdr:rowOff>
    </xdr:from>
    <xdr:ext cx="405111" cy="259045"/>
    <xdr:sp macro="" textlink="">
      <xdr:nvSpPr>
        <xdr:cNvPr id="543" name="n_4mainValue【認定こども園・幼稚園・保育所】&#10;有形固定資産減価償却率"/>
        <xdr:cNvSpPr txBox="1"/>
      </xdr:nvSpPr>
      <xdr:spPr>
        <a:xfrm>
          <a:off x="12611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81" name="楕円 580"/>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582" name="【認定こども園・幼稚園・保育所】&#10;一人当たり面積該当値テキスト"/>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583" name="楕円 582"/>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87630</xdr:rowOff>
    </xdr:to>
    <xdr:cxnSp macro="">
      <xdr:nvCxnSpPr>
        <xdr:cNvPr id="584" name="直線コネクタ 583"/>
        <xdr:cNvCxnSpPr/>
      </xdr:nvCxnSpPr>
      <xdr:spPr>
        <a:xfrm flipV="1">
          <a:off x="21323300" y="676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41402</xdr:rowOff>
    </xdr:from>
    <xdr:to>
      <xdr:col>107</xdr:col>
      <xdr:colOff>101600</xdr:colOff>
      <xdr:row>39</xdr:row>
      <xdr:rowOff>143002</xdr:rowOff>
    </xdr:to>
    <xdr:sp macro="" textlink="">
      <xdr:nvSpPr>
        <xdr:cNvPr id="585" name="楕円 584"/>
        <xdr:cNvSpPr/>
      </xdr:nvSpPr>
      <xdr:spPr>
        <a:xfrm>
          <a:off x="20383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92202</xdr:rowOff>
    </xdr:to>
    <xdr:cxnSp macro="">
      <xdr:nvCxnSpPr>
        <xdr:cNvPr id="586" name="直線コネクタ 585"/>
        <xdr:cNvCxnSpPr/>
      </xdr:nvCxnSpPr>
      <xdr:spPr>
        <a:xfrm flipV="1">
          <a:off x="20434300" y="677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7" name="楕円 586"/>
        <xdr:cNvSpPr/>
      </xdr:nvSpPr>
      <xdr:spPr>
        <a:xfrm>
          <a:off x="19494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83058</xdr:rowOff>
    </xdr:from>
    <xdr:to>
      <xdr:col>107</xdr:col>
      <xdr:colOff>50800</xdr:colOff>
      <xdr:row>39</xdr:row>
      <xdr:rowOff>92202</xdr:rowOff>
    </xdr:to>
    <xdr:cxnSp macro="">
      <xdr:nvCxnSpPr>
        <xdr:cNvPr id="588" name="直線コネクタ 587"/>
        <xdr:cNvCxnSpPr/>
      </xdr:nvCxnSpPr>
      <xdr:spPr>
        <a:xfrm>
          <a:off x="19545300" y="676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39116</xdr:rowOff>
    </xdr:from>
    <xdr:to>
      <xdr:col>98</xdr:col>
      <xdr:colOff>38100</xdr:colOff>
      <xdr:row>39</xdr:row>
      <xdr:rowOff>140716</xdr:rowOff>
    </xdr:to>
    <xdr:sp macro="" textlink="">
      <xdr:nvSpPr>
        <xdr:cNvPr id="589" name="楕円 588"/>
        <xdr:cNvSpPr/>
      </xdr:nvSpPr>
      <xdr:spPr>
        <a:xfrm>
          <a:off x="18605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83058</xdr:rowOff>
    </xdr:from>
    <xdr:to>
      <xdr:col>102</xdr:col>
      <xdr:colOff>114300</xdr:colOff>
      <xdr:row>39</xdr:row>
      <xdr:rowOff>89916</xdr:rowOff>
    </xdr:to>
    <xdr:cxnSp macro="">
      <xdr:nvCxnSpPr>
        <xdr:cNvPr id="590" name="直線コネクタ 589"/>
        <xdr:cNvCxnSpPr/>
      </xdr:nvCxnSpPr>
      <xdr:spPr>
        <a:xfrm flipV="1">
          <a:off x="18656300" y="6769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93"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9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595" name="n_1main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134129</xdr:rowOff>
    </xdr:from>
    <xdr:ext cx="469744" cy="259045"/>
    <xdr:sp macro="" textlink="">
      <xdr:nvSpPr>
        <xdr:cNvPr id="596" name="n_2mainValue【認定こども園・幼稚園・保育所】&#10;一人当たり面積"/>
        <xdr:cNvSpPr txBox="1"/>
      </xdr:nvSpPr>
      <xdr:spPr>
        <a:xfrm>
          <a:off x="20199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97" name="n_3main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131843</xdr:rowOff>
    </xdr:from>
    <xdr:ext cx="469744" cy="259045"/>
    <xdr:sp macro="" textlink="">
      <xdr:nvSpPr>
        <xdr:cNvPr id="598" name="n_4mainValue【認定こども園・幼稚園・保育所】&#10;一人当たり面積"/>
        <xdr:cNvSpPr txBox="1"/>
      </xdr:nvSpPr>
      <xdr:spPr>
        <a:xfrm>
          <a:off x="184214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37" name="楕円 636"/>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638" name="【学校施設】&#10;有形固定資産減価償却率該当値テキスト"/>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36068</xdr:rowOff>
    </xdr:from>
    <xdr:to>
      <xdr:col>81</xdr:col>
      <xdr:colOff>101600</xdr:colOff>
      <xdr:row>59</xdr:row>
      <xdr:rowOff>137668</xdr:rowOff>
    </xdr:to>
    <xdr:sp macro="" textlink="">
      <xdr:nvSpPr>
        <xdr:cNvPr id="639" name="楕円 638"/>
        <xdr:cNvSpPr/>
      </xdr:nvSpPr>
      <xdr:spPr>
        <a:xfrm>
          <a:off x="15430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86868</xdr:rowOff>
    </xdr:from>
    <xdr:to>
      <xdr:col>85</xdr:col>
      <xdr:colOff>127000</xdr:colOff>
      <xdr:row>59</xdr:row>
      <xdr:rowOff>114300</xdr:rowOff>
    </xdr:to>
    <xdr:cxnSp macro="">
      <xdr:nvCxnSpPr>
        <xdr:cNvPr id="640" name="直線コネクタ 639"/>
        <xdr:cNvCxnSpPr/>
      </xdr:nvCxnSpPr>
      <xdr:spPr>
        <a:xfrm>
          <a:off x="15481300" y="1020241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xdr:rowOff>
    </xdr:from>
    <xdr:to>
      <xdr:col>76</xdr:col>
      <xdr:colOff>165100</xdr:colOff>
      <xdr:row>59</xdr:row>
      <xdr:rowOff>105664</xdr:rowOff>
    </xdr:to>
    <xdr:sp macro="" textlink="">
      <xdr:nvSpPr>
        <xdr:cNvPr id="641" name="楕円 640"/>
        <xdr:cNvSpPr/>
      </xdr:nvSpPr>
      <xdr:spPr>
        <a:xfrm>
          <a:off x="14541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54864</xdr:rowOff>
    </xdr:from>
    <xdr:to>
      <xdr:col>81</xdr:col>
      <xdr:colOff>50800</xdr:colOff>
      <xdr:row>59</xdr:row>
      <xdr:rowOff>86868</xdr:rowOff>
    </xdr:to>
    <xdr:cxnSp macro="">
      <xdr:nvCxnSpPr>
        <xdr:cNvPr id="642" name="直線コネクタ 641"/>
        <xdr:cNvCxnSpPr/>
      </xdr:nvCxnSpPr>
      <xdr:spPr>
        <a:xfrm>
          <a:off x="14592300" y="1017041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141224</xdr:rowOff>
    </xdr:from>
    <xdr:to>
      <xdr:col>72</xdr:col>
      <xdr:colOff>38100</xdr:colOff>
      <xdr:row>59</xdr:row>
      <xdr:rowOff>71374</xdr:rowOff>
    </xdr:to>
    <xdr:sp macro="" textlink="">
      <xdr:nvSpPr>
        <xdr:cNvPr id="643" name="楕円 642"/>
        <xdr:cNvSpPr/>
      </xdr:nvSpPr>
      <xdr:spPr>
        <a:xfrm>
          <a:off x="13652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20574</xdr:rowOff>
    </xdr:from>
    <xdr:to>
      <xdr:col>76</xdr:col>
      <xdr:colOff>114300</xdr:colOff>
      <xdr:row>59</xdr:row>
      <xdr:rowOff>54864</xdr:rowOff>
    </xdr:to>
    <xdr:cxnSp macro="">
      <xdr:nvCxnSpPr>
        <xdr:cNvPr id="644" name="直線コネクタ 643"/>
        <xdr:cNvCxnSpPr/>
      </xdr:nvCxnSpPr>
      <xdr:spPr>
        <a:xfrm>
          <a:off x="13703300" y="101361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106934</xdr:rowOff>
    </xdr:from>
    <xdr:to>
      <xdr:col>67</xdr:col>
      <xdr:colOff>101600</xdr:colOff>
      <xdr:row>59</xdr:row>
      <xdr:rowOff>37084</xdr:rowOff>
    </xdr:to>
    <xdr:sp macro="" textlink="">
      <xdr:nvSpPr>
        <xdr:cNvPr id="645" name="楕円 644"/>
        <xdr:cNvSpPr/>
      </xdr:nvSpPr>
      <xdr:spPr>
        <a:xfrm>
          <a:off x="12763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157734</xdr:rowOff>
    </xdr:from>
    <xdr:to>
      <xdr:col>71</xdr:col>
      <xdr:colOff>177800</xdr:colOff>
      <xdr:row>59</xdr:row>
      <xdr:rowOff>20574</xdr:rowOff>
    </xdr:to>
    <xdr:cxnSp macro="">
      <xdr:nvCxnSpPr>
        <xdr:cNvPr id="646" name="直線コネクタ 645"/>
        <xdr:cNvCxnSpPr/>
      </xdr:nvCxnSpPr>
      <xdr:spPr>
        <a:xfrm>
          <a:off x="12814300" y="101018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128795</xdr:rowOff>
    </xdr:from>
    <xdr:ext cx="405111" cy="259045"/>
    <xdr:sp macro="" textlink="">
      <xdr:nvSpPr>
        <xdr:cNvPr id="651" name="n_1mainValue【学校施設】&#10;有形固定資産減価償却率"/>
        <xdr:cNvSpPr txBox="1"/>
      </xdr:nvSpPr>
      <xdr:spPr>
        <a:xfrm>
          <a:off x="152660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96791</xdr:rowOff>
    </xdr:from>
    <xdr:ext cx="405111" cy="259045"/>
    <xdr:sp macro="" textlink="">
      <xdr:nvSpPr>
        <xdr:cNvPr id="652" name="n_2mainValue【学校施設】&#10;有形固定資産減価償却率"/>
        <xdr:cNvSpPr txBox="1"/>
      </xdr:nvSpPr>
      <xdr:spPr>
        <a:xfrm>
          <a:off x="14389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62501</xdr:rowOff>
    </xdr:from>
    <xdr:ext cx="405111" cy="259045"/>
    <xdr:sp macro="" textlink="">
      <xdr:nvSpPr>
        <xdr:cNvPr id="653" name="n_3mainValue【学校施設】&#10;有形固定資産減価償却率"/>
        <xdr:cNvSpPr txBox="1"/>
      </xdr:nvSpPr>
      <xdr:spPr>
        <a:xfrm>
          <a:off x="13500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28211</xdr:rowOff>
    </xdr:from>
    <xdr:ext cx="405111" cy="259045"/>
    <xdr:sp macro="" textlink="">
      <xdr:nvSpPr>
        <xdr:cNvPr id="654" name="n_4mainValue【学校施設】&#10;有形固定資産減価償却率"/>
        <xdr:cNvSpPr txBox="1"/>
      </xdr:nvSpPr>
      <xdr:spPr>
        <a:xfrm>
          <a:off x="126117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86197</xdr:rowOff>
    </xdr:from>
    <xdr:to>
      <xdr:col>116</xdr:col>
      <xdr:colOff>114300</xdr:colOff>
      <xdr:row>63</xdr:row>
      <xdr:rowOff>16347</xdr:rowOff>
    </xdr:to>
    <xdr:sp macro="" textlink="">
      <xdr:nvSpPr>
        <xdr:cNvPr id="696" name="楕円 695"/>
        <xdr:cNvSpPr/>
      </xdr:nvSpPr>
      <xdr:spPr>
        <a:xfrm>
          <a:off x="22110700" y="107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64624</xdr:rowOff>
    </xdr:from>
    <xdr:ext cx="469744" cy="259045"/>
    <xdr:sp macro="" textlink="">
      <xdr:nvSpPr>
        <xdr:cNvPr id="697" name="【学校施設】&#10;一人当たり面積該当値テキスト"/>
        <xdr:cNvSpPr txBox="1"/>
      </xdr:nvSpPr>
      <xdr:spPr>
        <a:xfrm>
          <a:off x="22199600" y="106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90115</xdr:rowOff>
    </xdr:from>
    <xdr:to>
      <xdr:col>112</xdr:col>
      <xdr:colOff>38100</xdr:colOff>
      <xdr:row>63</xdr:row>
      <xdr:rowOff>20265</xdr:rowOff>
    </xdr:to>
    <xdr:sp macro="" textlink="">
      <xdr:nvSpPr>
        <xdr:cNvPr id="698" name="楕円 697"/>
        <xdr:cNvSpPr/>
      </xdr:nvSpPr>
      <xdr:spPr>
        <a:xfrm>
          <a:off x="21272500" y="107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136997</xdr:rowOff>
    </xdr:from>
    <xdr:to>
      <xdr:col>116</xdr:col>
      <xdr:colOff>63500</xdr:colOff>
      <xdr:row>62</xdr:row>
      <xdr:rowOff>140915</xdr:rowOff>
    </xdr:to>
    <xdr:cxnSp macro="">
      <xdr:nvCxnSpPr>
        <xdr:cNvPr id="699" name="直線コネクタ 698"/>
        <xdr:cNvCxnSpPr/>
      </xdr:nvCxnSpPr>
      <xdr:spPr>
        <a:xfrm flipV="1">
          <a:off x="21323300" y="10766897"/>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94197</xdr:rowOff>
    </xdr:from>
    <xdr:to>
      <xdr:col>107</xdr:col>
      <xdr:colOff>101600</xdr:colOff>
      <xdr:row>63</xdr:row>
      <xdr:rowOff>24347</xdr:rowOff>
    </xdr:to>
    <xdr:sp macro="" textlink="">
      <xdr:nvSpPr>
        <xdr:cNvPr id="700" name="楕円 699"/>
        <xdr:cNvSpPr/>
      </xdr:nvSpPr>
      <xdr:spPr>
        <a:xfrm>
          <a:off x="20383500" y="107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140915</xdr:rowOff>
    </xdr:from>
    <xdr:to>
      <xdr:col>111</xdr:col>
      <xdr:colOff>177800</xdr:colOff>
      <xdr:row>62</xdr:row>
      <xdr:rowOff>144997</xdr:rowOff>
    </xdr:to>
    <xdr:cxnSp macro="">
      <xdr:nvCxnSpPr>
        <xdr:cNvPr id="701" name="直線コネクタ 700"/>
        <xdr:cNvCxnSpPr/>
      </xdr:nvCxnSpPr>
      <xdr:spPr>
        <a:xfrm flipV="1">
          <a:off x="20434300" y="1077081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99750</xdr:rowOff>
    </xdr:from>
    <xdr:to>
      <xdr:col>102</xdr:col>
      <xdr:colOff>165100</xdr:colOff>
      <xdr:row>63</xdr:row>
      <xdr:rowOff>29900</xdr:rowOff>
    </xdr:to>
    <xdr:sp macro="" textlink="">
      <xdr:nvSpPr>
        <xdr:cNvPr id="702" name="楕円 701"/>
        <xdr:cNvSpPr/>
      </xdr:nvSpPr>
      <xdr:spPr>
        <a:xfrm>
          <a:off x="19494500" y="107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144997</xdr:rowOff>
    </xdr:from>
    <xdr:to>
      <xdr:col>107</xdr:col>
      <xdr:colOff>50800</xdr:colOff>
      <xdr:row>62</xdr:row>
      <xdr:rowOff>150550</xdr:rowOff>
    </xdr:to>
    <xdr:cxnSp macro="">
      <xdr:nvCxnSpPr>
        <xdr:cNvPr id="703" name="直線コネクタ 702"/>
        <xdr:cNvCxnSpPr/>
      </xdr:nvCxnSpPr>
      <xdr:spPr>
        <a:xfrm flipV="1">
          <a:off x="19545300" y="10774897"/>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105301</xdr:rowOff>
    </xdr:from>
    <xdr:to>
      <xdr:col>98</xdr:col>
      <xdr:colOff>38100</xdr:colOff>
      <xdr:row>63</xdr:row>
      <xdr:rowOff>35451</xdr:rowOff>
    </xdr:to>
    <xdr:sp macro="" textlink="">
      <xdr:nvSpPr>
        <xdr:cNvPr id="704" name="楕円 703"/>
        <xdr:cNvSpPr/>
      </xdr:nvSpPr>
      <xdr:spPr>
        <a:xfrm>
          <a:off x="18605500" y="107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150550</xdr:rowOff>
    </xdr:from>
    <xdr:to>
      <xdr:col>102</xdr:col>
      <xdr:colOff>114300</xdr:colOff>
      <xdr:row>62</xdr:row>
      <xdr:rowOff>156101</xdr:rowOff>
    </xdr:to>
    <xdr:cxnSp macro="">
      <xdr:nvCxnSpPr>
        <xdr:cNvPr id="705" name="直線コネクタ 704"/>
        <xdr:cNvCxnSpPr/>
      </xdr:nvCxnSpPr>
      <xdr:spPr>
        <a:xfrm flipV="1">
          <a:off x="18656300" y="1078045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11392</xdr:rowOff>
    </xdr:from>
    <xdr:ext cx="469744" cy="259045"/>
    <xdr:sp macro="" textlink="">
      <xdr:nvSpPr>
        <xdr:cNvPr id="710" name="n_1mainValue【学校施設】&#10;一人当たり面積"/>
        <xdr:cNvSpPr txBox="1"/>
      </xdr:nvSpPr>
      <xdr:spPr>
        <a:xfrm>
          <a:off x="21075727" y="108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15474</xdr:rowOff>
    </xdr:from>
    <xdr:ext cx="469744" cy="259045"/>
    <xdr:sp macro="" textlink="">
      <xdr:nvSpPr>
        <xdr:cNvPr id="711" name="n_2mainValue【学校施設】&#10;一人当たり面積"/>
        <xdr:cNvSpPr txBox="1"/>
      </xdr:nvSpPr>
      <xdr:spPr>
        <a:xfrm>
          <a:off x="20199427" y="1081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21027</xdr:rowOff>
    </xdr:from>
    <xdr:ext cx="469744" cy="259045"/>
    <xdr:sp macro="" textlink="">
      <xdr:nvSpPr>
        <xdr:cNvPr id="712" name="n_3mainValue【学校施設】&#10;一人当たり面積"/>
        <xdr:cNvSpPr txBox="1"/>
      </xdr:nvSpPr>
      <xdr:spPr>
        <a:xfrm>
          <a:off x="19310427" y="1082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26578</xdr:rowOff>
    </xdr:from>
    <xdr:ext cx="469744" cy="259045"/>
    <xdr:sp macro="" textlink="">
      <xdr:nvSpPr>
        <xdr:cNvPr id="713" name="n_4mainValue【学校施設】&#10;一人当たり面積"/>
        <xdr:cNvSpPr txBox="1"/>
      </xdr:nvSpPr>
      <xdr:spPr>
        <a:xfrm>
          <a:off x="18421427" y="1082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744"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72208</xdr:rowOff>
    </xdr:from>
    <xdr:to>
      <xdr:col>85</xdr:col>
      <xdr:colOff>177800</xdr:colOff>
      <xdr:row>82</xdr:row>
      <xdr:rowOff>2358</xdr:rowOff>
    </xdr:to>
    <xdr:sp macro="" textlink="">
      <xdr:nvSpPr>
        <xdr:cNvPr id="755" name="楕円 754"/>
        <xdr:cNvSpPr/>
      </xdr:nvSpPr>
      <xdr:spPr>
        <a:xfrm>
          <a:off x="16268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95085</xdr:rowOff>
    </xdr:from>
    <xdr:ext cx="405111" cy="259045"/>
    <xdr:sp macro="" textlink="">
      <xdr:nvSpPr>
        <xdr:cNvPr id="756" name="【児童館】&#10;有形固定資産減価償却率該当値テキスト"/>
        <xdr:cNvSpPr txBox="1"/>
      </xdr:nvSpPr>
      <xdr:spPr>
        <a:xfrm>
          <a:off x="16357600" y="1381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26488</xdr:rowOff>
    </xdr:from>
    <xdr:to>
      <xdr:col>81</xdr:col>
      <xdr:colOff>101600</xdr:colOff>
      <xdr:row>81</xdr:row>
      <xdr:rowOff>128088</xdr:rowOff>
    </xdr:to>
    <xdr:sp macro="" textlink="">
      <xdr:nvSpPr>
        <xdr:cNvPr id="757" name="楕円 756"/>
        <xdr:cNvSpPr/>
      </xdr:nvSpPr>
      <xdr:spPr>
        <a:xfrm>
          <a:off x="15430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77288</xdr:rowOff>
    </xdr:from>
    <xdr:to>
      <xdr:col>85</xdr:col>
      <xdr:colOff>127000</xdr:colOff>
      <xdr:row>81</xdr:row>
      <xdr:rowOff>123008</xdr:rowOff>
    </xdr:to>
    <xdr:cxnSp macro="">
      <xdr:nvCxnSpPr>
        <xdr:cNvPr id="758" name="直線コネクタ 757"/>
        <xdr:cNvCxnSpPr/>
      </xdr:nvCxnSpPr>
      <xdr:spPr>
        <a:xfrm>
          <a:off x="15481300" y="139647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73842</xdr:rowOff>
    </xdr:from>
    <xdr:to>
      <xdr:col>76</xdr:col>
      <xdr:colOff>165100</xdr:colOff>
      <xdr:row>83</xdr:row>
      <xdr:rowOff>3992</xdr:rowOff>
    </xdr:to>
    <xdr:sp macro="" textlink="">
      <xdr:nvSpPr>
        <xdr:cNvPr id="759" name="楕円 758"/>
        <xdr:cNvSpPr/>
      </xdr:nvSpPr>
      <xdr:spPr>
        <a:xfrm>
          <a:off x="14541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77288</xdr:rowOff>
    </xdr:from>
    <xdr:to>
      <xdr:col>81</xdr:col>
      <xdr:colOff>50800</xdr:colOff>
      <xdr:row>82</xdr:row>
      <xdr:rowOff>124642</xdr:rowOff>
    </xdr:to>
    <xdr:cxnSp macro="">
      <xdr:nvCxnSpPr>
        <xdr:cNvPr id="760" name="直線コネクタ 759"/>
        <xdr:cNvCxnSpPr/>
      </xdr:nvCxnSpPr>
      <xdr:spPr>
        <a:xfrm flipV="1">
          <a:off x="14592300" y="13964738"/>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61" name="楕円 760"/>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124642</xdr:rowOff>
    </xdr:to>
    <xdr:cxnSp macro="">
      <xdr:nvCxnSpPr>
        <xdr:cNvPr id="762" name="直線コネクタ 761"/>
        <xdr:cNvCxnSpPr/>
      </xdr:nvCxnSpPr>
      <xdr:spPr>
        <a:xfrm>
          <a:off x="13703300" y="1414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macro="" textlink="">
      <xdr:nvSpPr>
        <xdr:cNvPr id="763" name="楕円 762"/>
        <xdr:cNvSpPr/>
      </xdr:nvSpPr>
      <xdr:spPr>
        <a:xfrm>
          <a:off x="12763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39732</xdr:rowOff>
    </xdr:from>
    <xdr:to>
      <xdr:col>71</xdr:col>
      <xdr:colOff>177800</xdr:colOff>
      <xdr:row>82</xdr:row>
      <xdr:rowOff>90351</xdr:rowOff>
    </xdr:to>
    <xdr:cxnSp macro="">
      <xdr:nvCxnSpPr>
        <xdr:cNvPr id="764" name="直線コネクタ 763"/>
        <xdr:cNvCxnSpPr/>
      </xdr:nvCxnSpPr>
      <xdr:spPr>
        <a:xfrm>
          <a:off x="12814300" y="1409863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765" name="n_1aveValue【児童館】&#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66"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67" name="n_3aveValue【児童館】&#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68"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144615</xdr:rowOff>
    </xdr:from>
    <xdr:ext cx="405111" cy="259045"/>
    <xdr:sp macro="" textlink="">
      <xdr:nvSpPr>
        <xdr:cNvPr id="769" name="n_1mainValue【児童館】&#10;有形固定資産減価償却率"/>
        <xdr:cNvSpPr txBox="1"/>
      </xdr:nvSpPr>
      <xdr:spPr>
        <a:xfrm>
          <a:off x="152660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166569</xdr:rowOff>
    </xdr:from>
    <xdr:ext cx="405111" cy="259045"/>
    <xdr:sp macro="" textlink="">
      <xdr:nvSpPr>
        <xdr:cNvPr id="770" name="n_2mainValue【児童館】&#10;有形固定資産減価償却率"/>
        <xdr:cNvSpPr txBox="1"/>
      </xdr:nvSpPr>
      <xdr:spPr>
        <a:xfrm>
          <a:off x="14389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771" name="n_3mainValue【児童館】&#10;有形固定資産減価償却率"/>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72" name="n_4mainValue【児童館】&#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814" name="楕円 813"/>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104520</xdr:rowOff>
    </xdr:from>
    <xdr:ext cx="469744" cy="259045"/>
    <xdr:sp macro="" textlink="">
      <xdr:nvSpPr>
        <xdr:cNvPr id="815" name="【児童館】&#10;一人当たり面積該当値テキスト"/>
        <xdr:cNvSpPr txBox="1"/>
      </xdr:nvSpPr>
      <xdr:spPr>
        <a:xfrm>
          <a:off x="22199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816" name="楕円 815"/>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817" name="直線コネクタ 816"/>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818" name="楕円 817"/>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819" name="直線コネクタ 818"/>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820" name="楕円 819"/>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821" name="直線コネクタ 820"/>
        <xdr:cNvCxnSpPr/>
      </xdr:nvCxnSpPr>
      <xdr:spPr>
        <a:xfrm>
          <a:off x="19545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136979</xdr:rowOff>
    </xdr:from>
    <xdr:to>
      <xdr:col>98</xdr:col>
      <xdr:colOff>38100</xdr:colOff>
      <xdr:row>86</xdr:row>
      <xdr:rowOff>67129</xdr:rowOff>
    </xdr:to>
    <xdr:sp macro="" textlink="">
      <xdr:nvSpPr>
        <xdr:cNvPr id="822" name="楕円 821"/>
        <xdr:cNvSpPr/>
      </xdr:nvSpPr>
      <xdr:spPr>
        <a:xfrm>
          <a:off x="18605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5443</xdr:rowOff>
    </xdr:from>
    <xdr:to>
      <xdr:col>102</xdr:col>
      <xdr:colOff>114300</xdr:colOff>
      <xdr:row>86</xdr:row>
      <xdr:rowOff>16329</xdr:rowOff>
    </xdr:to>
    <xdr:cxnSp macro="">
      <xdr:nvCxnSpPr>
        <xdr:cNvPr id="823" name="直線コネクタ 822"/>
        <xdr:cNvCxnSpPr/>
      </xdr:nvCxnSpPr>
      <xdr:spPr>
        <a:xfrm flipV="1">
          <a:off x="18656300" y="14750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24"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5"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828"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829" name="n_2mainValue【児童館】&#10;一人当たり面積"/>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830" name="n_3mainValue【児童館】&#10;一人当たり面積"/>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58256</xdr:rowOff>
    </xdr:from>
    <xdr:ext cx="469744" cy="259045"/>
    <xdr:sp macro="" textlink="">
      <xdr:nvSpPr>
        <xdr:cNvPr id="831" name="n_4mainValue【児童館】&#10;一人当たり面積"/>
        <xdr:cNvSpPr txBox="1"/>
      </xdr:nvSpPr>
      <xdr:spPr>
        <a:xfrm>
          <a:off x="18421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xdr:rowOff>
    </xdr:from>
    <xdr:to>
      <xdr:col>85</xdr:col>
      <xdr:colOff>177800</xdr:colOff>
      <xdr:row>106</xdr:row>
      <xdr:rowOff>107950</xdr:rowOff>
    </xdr:to>
    <xdr:sp macro="" textlink="">
      <xdr:nvSpPr>
        <xdr:cNvPr id="872" name="楕円 871"/>
        <xdr:cNvSpPr/>
      </xdr:nvSpPr>
      <xdr:spPr>
        <a:xfrm>
          <a:off x="16268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873" name="【公民館】&#10;有形固定資産減価償却率該当値テキスト"/>
        <xdr:cNvSpPr txBox="1"/>
      </xdr:nvSpPr>
      <xdr:spPr>
        <a:xfrm>
          <a:off x="16357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874" name="楕円 873"/>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57150</xdr:rowOff>
    </xdr:to>
    <xdr:cxnSp macro="">
      <xdr:nvCxnSpPr>
        <xdr:cNvPr id="875" name="直線コネクタ 874"/>
        <xdr:cNvCxnSpPr/>
      </xdr:nvCxnSpPr>
      <xdr:spPr>
        <a:xfrm>
          <a:off x="15481300" y="181946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122555</xdr:rowOff>
    </xdr:from>
    <xdr:to>
      <xdr:col>76</xdr:col>
      <xdr:colOff>165100</xdr:colOff>
      <xdr:row>106</xdr:row>
      <xdr:rowOff>52705</xdr:rowOff>
    </xdr:to>
    <xdr:sp macro="" textlink="">
      <xdr:nvSpPr>
        <xdr:cNvPr id="876" name="楕円 875"/>
        <xdr:cNvSpPr/>
      </xdr:nvSpPr>
      <xdr:spPr>
        <a:xfrm>
          <a:off x="14541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xdr:rowOff>
    </xdr:from>
    <xdr:to>
      <xdr:col>81</xdr:col>
      <xdr:colOff>50800</xdr:colOff>
      <xdr:row>106</xdr:row>
      <xdr:rowOff>20955</xdr:rowOff>
    </xdr:to>
    <xdr:cxnSp macro="">
      <xdr:nvCxnSpPr>
        <xdr:cNvPr id="877" name="直線コネクタ 876"/>
        <xdr:cNvCxnSpPr/>
      </xdr:nvCxnSpPr>
      <xdr:spPr>
        <a:xfrm>
          <a:off x="14592300" y="181756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78" name="楕円 877"/>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106</xdr:row>
      <xdr:rowOff>1905</xdr:rowOff>
    </xdr:to>
    <xdr:cxnSp macro="">
      <xdr:nvCxnSpPr>
        <xdr:cNvPr id="879" name="直線コネクタ 878"/>
        <xdr:cNvCxnSpPr/>
      </xdr:nvCxnSpPr>
      <xdr:spPr>
        <a:xfrm>
          <a:off x="13703300" y="18143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880" name="楕円 879"/>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140970</xdr:rowOff>
    </xdr:to>
    <xdr:cxnSp macro="">
      <xdr:nvCxnSpPr>
        <xdr:cNvPr id="881" name="直線コネクタ 880"/>
        <xdr:cNvCxnSpPr/>
      </xdr:nvCxnSpPr>
      <xdr:spPr>
        <a:xfrm>
          <a:off x="12814300" y="18101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82"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83"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84"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85"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62882</xdr:rowOff>
    </xdr:from>
    <xdr:ext cx="405111" cy="259045"/>
    <xdr:sp macro="" textlink="">
      <xdr:nvSpPr>
        <xdr:cNvPr id="886" name="n_1mainValue【公民館】&#10;有形固定資産減価償却率"/>
        <xdr:cNvSpPr txBox="1"/>
      </xdr:nvSpPr>
      <xdr:spPr>
        <a:xfrm>
          <a:off x="152660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43832</xdr:rowOff>
    </xdr:from>
    <xdr:ext cx="405111" cy="259045"/>
    <xdr:sp macro="" textlink="">
      <xdr:nvSpPr>
        <xdr:cNvPr id="887" name="n_2mainValue【公民館】&#10;有形固定資産減価償却率"/>
        <xdr:cNvSpPr txBox="1"/>
      </xdr:nvSpPr>
      <xdr:spPr>
        <a:xfrm>
          <a:off x="14389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888" name="n_3main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89" name="n_4main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160927</xdr:rowOff>
    </xdr:from>
    <xdr:to>
      <xdr:col>116</xdr:col>
      <xdr:colOff>114300</xdr:colOff>
      <xdr:row>108</xdr:row>
      <xdr:rowOff>91077</xdr:rowOff>
    </xdr:to>
    <xdr:sp macro="" textlink="">
      <xdr:nvSpPr>
        <xdr:cNvPr id="931" name="楕円 930"/>
        <xdr:cNvSpPr/>
      </xdr:nvSpPr>
      <xdr:spPr>
        <a:xfrm>
          <a:off x="22110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139354</xdr:rowOff>
    </xdr:from>
    <xdr:ext cx="469744" cy="259045"/>
    <xdr:sp macro="" textlink="">
      <xdr:nvSpPr>
        <xdr:cNvPr id="932" name="【公民館】&#10;一人当たり面積該当値テキスト"/>
        <xdr:cNvSpPr txBox="1"/>
      </xdr:nvSpPr>
      <xdr:spPr>
        <a:xfrm>
          <a:off x="22199600"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163105</xdr:rowOff>
    </xdr:from>
    <xdr:to>
      <xdr:col>112</xdr:col>
      <xdr:colOff>38100</xdr:colOff>
      <xdr:row>108</xdr:row>
      <xdr:rowOff>93255</xdr:rowOff>
    </xdr:to>
    <xdr:sp macro="" textlink="">
      <xdr:nvSpPr>
        <xdr:cNvPr id="933" name="楕円 932"/>
        <xdr:cNvSpPr/>
      </xdr:nvSpPr>
      <xdr:spPr>
        <a:xfrm>
          <a:off x="212725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40277</xdr:rowOff>
    </xdr:from>
    <xdr:to>
      <xdr:col>116</xdr:col>
      <xdr:colOff>63500</xdr:colOff>
      <xdr:row>108</xdr:row>
      <xdr:rowOff>42455</xdr:rowOff>
    </xdr:to>
    <xdr:cxnSp macro="">
      <xdr:nvCxnSpPr>
        <xdr:cNvPr id="934" name="直線コネクタ 933"/>
        <xdr:cNvCxnSpPr/>
      </xdr:nvCxnSpPr>
      <xdr:spPr>
        <a:xfrm flipV="1">
          <a:off x="21323300" y="185568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165281</xdr:rowOff>
    </xdr:from>
    <xdr:to>
      <xdr:col>107</xdr:col>
      <xdr:colOff>101600</xdr:colOff>
      <xdr:row>108</xdr:row>
      <xdr:rowOff>95431</xdr:rowOff>
    </xdr:to>
    <xdr:sp macro="" textlink="">
      <xdr:nvSpPr>
        <xdr:cNvPr id="935" name="楕円 934"/>
        <xdr:cNvSpPr/>
      </xdr:nvSpPr>
      <xdr:spPr>
        <a:xfrm>
          <a:off x="20383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42455</xdr:rowOff>
    </xdr:from>
    <xdr:to>
      <xdr:col>111</xdr:col>
      <xdr:colOff>177800</xdr:colOff>
      <xdr:row>108</xdr:row>
      <xdr:rowOff>44631</xdr:rowOff>
    </xdr:to>
    <xdr:cxnSp macro="">
      <xdr:nvCxnSpPr>
        <xdr:cNvPr id="936" name="直線コネクタ 935"/>
        <xdr:cNvCxnSpPr/>
      </xdr:nvCxnSpPr>
      <xdr:spPr>
        <a:xfrm flipV="1">
          <a:off x="20434300" y="185590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167458</xdr:rowOff>
    </xdr:from>
    <xdr:to>
      <xdr:col>102</xdr:col>
      <xdr:colOff>165100</xdr:colOff>
      <xdr:row>108</xdr:row>
      <xdr:rowOff>97608</xdr:rowOff>
    </xdr:to>
    <xdr:sp macro="" textlink="">
      <xdr:nvSpPr>
        <xdr:cNvPr id="937" name="楕円 936"/>
        <xdr:cNvSpPr/>
      </xdr:nvSpPr>
      <xdr:spPr>
        <a:xfrm>
          <a:off x="19494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44631</xdr:rowOff>
    </xdr:from>
    <xdr:to>
      <xdr:col>107</xdr:col>
      <xdr:colOff>50800</xdr:colOff>
      <xdr:row>108</xdr:row>
      <xdr:rowOff>46808</xdr:rowOff>
    </xdr:to>
    <xdr:cxnSp macro="">
      <xdr:nvCxnSpPr>
        <xdr:cNvPr id="938" name="直線コネクタ 937"/>
        <xdr:cNvCxnSpPr/>
      </xdr:nvCxnSpPr>
      <xdr:spPr>
        <a:xfrm flipV="1">
          <a:off x="19545300" y="185612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170724</xdr:rowOff>
    </xdr:from>
    <xdr:to>
      <xdr:col>98</xdr:col>
      <xdr:colOff>38100</xdr:colOff>
      <xdr:row>108</xdr:row>
      <xdr:rowOff>100874</xdr:rowOff>
    </xdr:to>
    <xdr:sp macro="" textlink="">
      <xdr:nvSpPr>
        <xdr:cNvPr id="939" name="楕円 938"/>
        <xdr:cNvSpPr/>
      </xdr:nvSpPr>
      <xdr:spPr>
        <a:xfrm>
          <a:off x="18605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46808</xdr:rowOff>
    </xdr:from>
    <xdr:to>
      <xdr:col>102</xdr:col>
      <xdr:colOff>114300</xdr:colOff>
      <xdr:row>108</xdr:row>
      <xdr:rowOff>50074</xdr:rowOff>
    </xdr:to>
    <xdr:cxnSp macro="">
      <xdr:nvCxnSpPr>
        <xdr:cNvPr id="940" name="直線コネクタ 939"/>
        <xdr:cNvCxnSpPr/>
      </xdr:nvCxnSpPr>
      <xdr:spPr>
        <a:xfrm flipV="1">
          <a:off x="18656300" y="1856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941"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42"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43"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44"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84382</xdr:rowOff>
    </xdr:from>
    <xdr:ext cx="469744" cy="259045"/>
    <xdr:sp macro="" textlink="">
      <xdr:nvSpPr>
        <xdr:cNvPr id="945" name="n_1mainValue【公民館】&#10;一人当たり面積"/>
        <xdr:cNvSpPr txBox="1"/>
      </xdr:nvSpPr>
      <xdr:spPr>
        <a:xfrm>
          <a:off x="21075727" y="18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86558</xdr:rowOff>
    </xdr:from>
    <xdr:ext cx="469744" cy="259045"/>
    <xdr:sp macro="" textlink="">
      <xdr:nvSpPr>
        <xdr:cNvPr id="946" name="n_2mainValue【公民館】&#10;一人当たり面積"/>
        <xdr:cNvSpPr txBox="1"/>
      </xdr:nvSpPr>
      <xdr:spPr>
        <a:xfrm>
          <a:off x="20199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947" name="n_3mainValue【公民館】&#10;一人当たり面積"/>
        <xdr:cNvSpPr txBox="1"/>
      </xdr:nvSpPr>
      <xdr:spPr>
        <a:xfrm>
          <a:off x="19310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92001</xdr:rowOff>
    </xdr:from>
    <xdr:ext cx="469744" cy="259045"/>
    <xdr:sp macro="" textlink="">
      <xdr:nvSpPr>
        <xdr:cNvPr id="948" name="n_4mainValue【公民館】&#10;一人当たり面積"/>
        <xdr:cNvSpPr txBox="1"/>
      </xdr:nvSpPr>
      <xdr:spPr>
        <a:xfrm>
          <a:off x="18421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lang="ja-JP" altLang="ja-JP" sz="1100" b="0" i="0" baseline="0">
              <a:solidFill>
                <a:schemeClr val="dk1"/>
              </a:solidFill>
              <a:effectLst/>
              <a:latin typeface="+mn-lt"/>
              <a:ea typeface="+mn-ea"/>
              <a:cs typeface="+mn-cs"/>
            </a:rPr>
            <a:t>と比較して有形固定資産減価償却率が高くなっている施設は、</a:t>
          </a:r>
          <a:r>
            <a:rPr lang="ja-JP" altLang="en-US" sz="1100" b="0" i="0" baseline="0">
              <a:solidFill>
                <a:schemeClr val="dk1"/>
              </a:solidFill>
              <a:effectLst/>
              <a:latin typeface="+mn-lt"/>
              <a:ea typeface="+mn-ea"/>
              <a:cs typeface="+mn-cs"/>
            </a:rPr>
            <a:t>橋りょう・トンネル、</a:t>
          </a:r>
          <a:r>
            <a:rPr lang="ja-JP" altLang="ja-JP" sz="1100" b="0" i="0" baseline="0">
              <a:solidFill>
                <a:schemeClr val="dk1"/>
              </a:solidFill>
              <a:effectLst/>
              <a:latin typeface="+mn-lt"/>
              <a:ea typeface="+mn-ea"/>
              <a:cs typeface="+mn-cs"/>
            </a:rPr>
            <a:t>学校施設、港湾・漁港及び公民館である。学校施設については、過去に耐震化工事、大規模改造工事を実施しており、適切な維持管理に努めているが、少子化を見据えて集約化を進め、総量を縮減せざるを得ない。港湾・漁港については、各個別施設計画に基づき、長寿命化対策を講じている。公民館については、老朽化施設が増えてきており、今後、建替え、他の施設への機能移転を進める予定である。</a:t>
          </a:r>
          <a:endParaRPr lang="ja-JP" altLang="ja-JP" sz="1400">
            <a:effectLst/>
          </a:endParaRPr>
        </a:p>
        <a:p>
          <a:r>
            <a:rPr lang="ja-JP" altLang="ja-JP" sz="1100" b="0" i="0" baseline="0">
              <a:solidFill>
                <a:schemeClr val="dk1"/>
              </a:solidFill>
              <a:effectLst/>
              <a:latin typeface="+mn-lt"/>
              <a:ea typeface="+mn-ea"/>
              <a:cs typeface="+mn-cs"/>
            </a:rPr>
            <a:t>一人当たり面積等において、</a:t>
          </a:r>
          <a:r>
            <a:rPr kumimoji="1" lang="ja-JP" altLang="ja-JP" sz="1100">
              <a:solidFill>
                <a:schemeClr val="dk1"/>
              </a:solidFill>
              <a:effectLst/>
              <a:latin typeface="+mn-lt"/>
              <a:ea typeface="+mn-ea"/>
              <a:cs typeface="+mn-cs"/>
            </a:rPr>
            <a:t>類似団体内平均値</a:t>
          </a:r>
          <a:r>
            <a:rPr lang="ja-JP" altLang="ja-JP" sz="1100" b="0" i="0" baseline="0">
              <a:solidFill>
                <a:schemeClr val="dk1"/>
              </a:solidFill>
              <a:effectLst/>
              <a:latin typeface="+mn-lt"/>
              <a:ea typeface="+mn-ea"/>
              <a:cs typeface="+mn-cs"/>
            </a:rPr>
            <a:t>を超えている橋りょう・トンネルは、早急な総量縮小は難しいため、まずは個別施設計画に基づき、長寿命化対策を講じていく。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42,307
41,975
182.38
39,552,937
38,883,260
587,436
13,253,475
28,693,884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図書館】&#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133169</xdr:rowOff>
    </xdr:from>
    <xdr:to>
      <xdr:col>20</xdr:col>
      <xdr:colOff>38100</xdr:colOff>
      <xdr:row>37</xdr:row>
      <xdr:rowOff>63319</xdr:rowOff>
    </xdr:to>
    <xdr:sp macro="" textlink="">
      <xdr:nvSpPr>
        <xdr:cNvPr id="76" name="楕円 75"/>
        <xdr:cNvSpPr/>
      </xdr:nvSpPr>
      <xdr:spPr>
        <a:xfrm>
          <a:off x="3746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12519</xdr:rowOff>
    </xdr:from>
    <xdr:to>
      <xdr:col>24</xdr:col>
      <xdr:colOff>63500</xdr:colOff>
      <xdr:row>37</xdr:row>
      <xdr:rowOff>32113</xdr:rowOff>
    </xdr:to>
    <xdr:cxnSp macro="">
      <xdr:nvCxnSpPr>
        <xdr:cNvPr id="77" name="直線コネクタ 76"/>
        <xdr:cNvCxnSpPr/>
      </xdr:nvCxnSpPr>
      <xdr:spPr>
        <a:xfrm>
          <a:off x="3797300" y="63561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8" name="楕円 77"/>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12519</xdr:rowOff>
    </xdr:to>
    <xdr:cxnSp macro="">
      <xdr:nvCxnSpPr>
        <xdr:cNvPr id="79" name="直線コネクタ 78"/>
        <xdr:cNvCxnSpPr/>
      </xdr:nvCxnSpPr>
      <xdr:spPr>
        <a:xfrm>
          <a:off x="2908300" y="633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0" name="楕円 79"/>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36</xdr:row>
      <xdr:rowOff>157843</xdr:rowOff>
    </xdr:to>
    <xdr:cxnSp macro="">
      <xdr:nvCxnSpPr>
        <xdr:cNvPr id="81" name="直線コネクタ 80"/>
        <xdr:cNvCxnSpPr/>
      </xdr:nvCxnSpPr>
      <xdr:spPr>
        <a:xfrm>
          <a:off x="2019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41728</xdr:rowOff>
    </xdr:from>
    <xdr:to>
      <xdr:col>6</xdr:col>
      <xdr:colOff>38100</xdr:colOff>
      <xdr:row>36</xdr:row>
      <xdr:rowOff>143328</xdr:rowOff>
    </xdr:to>
    <xdr:sp macro="" textlink="">
      <xdr:nvSpPr>
        <xdr:cNvPr id="82" name="楕円 81"/>
        <xdr:cNvSpPr/>
      </xdr:nvSpPr>
      <xdr:spPr>
        <a:xfrm>
          <a:off x="1079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92528</xdr:rowOff>
    </xdr:from>
    <xdr:to>
      <xdr:col>10</xdr:col>
      <xdr:colOff>114300</xdr:colOff>
      <xdr:row>36</xdr:row>
      <xdr:rowOff>125186</xdr:rowOff>
    </xdr:to>
    <xdr:cxnSp macro="">
      <xdr:nvCxnSpPr>
        <xdr:cNvPr id="83" name="直線コネクタ 82"/>
        <xdr:cNvCxnSpPr/>
      </xdr:nvCxnSpPr>
      <xdr:spPr>
        <a:xfrm>
          <a:off x="1130300" y="6264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79846</xdr:rowOff>
    </xdr:from>
    <xdr:ext cx="405111" cy="259045"/>
    <xdr:sp macro="" textlink="">
      <xdr:nvSpPr>
        <xdr:cNvPr id="88" name="n_1main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9" name="n_2main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21063</xdr:rowOff>
    </xdr:from>
    <xdr:ext cx="405111" cy="259045"/>
    <xdr:sp macro="" textlink="">
      <xdr:nvSpPr>
        <xdr:cNvPr id="90" name="n_3mainValue【図書館】&#10;有形固定資産減価償却率"/>
        <xdr:cNvSpPr txBox="1"/>
      </xdr:nvSpPr>
      <xdr:spPr>
        <a:xfrm>
          <a:off x="1816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91" name="n_4main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78740</xdr:rowOff>
    </xdr:from>
    <xdr:to>
      <xdr:col>55</xdr:col>
      <xdr:colOff>50800</xdr:colOff>
      <xdr:row>40</xdr:row>
      <xdr:rowOff>8890</xdr:rowOff>
    </xdr:to>
    <xdr:sp macro="" textlink="">
      <xdr:nvSpPr>
        <xdr:cNvPr id="131" name="楕円 130"/>
        <xdr:cNvSpPr/>
      </xdr:nvSpPr>
      <xdr:spPr>
        <a:xfrm>
          <a:off x="10426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101617</xdr:rowOff>
    </xdr:from>
    <xdr:ext cx="469744" cy="259045"/>
    <xdr:sp macro="" textlink="">
      <xdr:nvSpPr>
        <xdr:cNvPr id="132" name="【図書館】&#10;一人当たり面積該当値テキスト"/>
        <xdr:cNvSpPr txBox="1"/>
      </xdr:nvSpPr>
      <xdr:spPr>
        <a:xfrm>
          <a:off x="10515600"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129540</xdr:rowOff>
    </xdr:from>
    <xdr:to>
      <xdr:col>55</xdr:col>
      <xdr:colOff>0</xdr:colOff>
      <xdr:row>39</xdr:row>
      <xdr:rowOff>133350</xdr:rowOff>
    </xdr:to>
    <xdr:cxnSp macro="">
      <xdr:nvCxnSpPr>
        <xdr:cNvPr id="134" name="直線コネクタ 133"/>
        <xdr:cNvCxnSpPr/>
      </xdr:nvCxnSpPr>
      <xdr:spPr>
        <a:xfrm flipV="1">
          <a:off x="9639300" y="68160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86360</xdr:rowOff>
    </xdr:from>
    <xdr:to>
      <xdr:col>46</xdr:col>
      <xdr:colOff>38100</xdr:colOff>
      <xdr:row>40</xdr:row>
      <xdr:rowOff>16510</xdr:rowOff>
    </xdr:to>
    <xdr:sp macro="" textlink="">
      <xdr:nvSpPr>
        <xdr:cNvPr id="135" name="楕円 134"/>
        <xdr:cNvSpPr/>
      </xdr:nvSpPr>
      <xdr:spPr>
        <a:xfrm>
          <a:off x="869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137160</xdr:rowOff>
    </xdr:to>
    <xdr:cxnSp macro="">
      <xdr:nvCxnSpPr>
        <xdr:cNvPr id="136" name="直線コネクタ 135"/>
        <xdr:cNvCxnSpPr/>
      </xdr:nvCxnSpPr>
      <xdr:spPr>
        <a:xfrm flipV="1">
          <a:off x="8750300" y="6819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93980</xdr:rowOff>
    </xdr:from>
    <xdr:to>
      <xdr:col>41</xdr:col>
      <xdr:colOff>101600</xdr:colOff>
      <xdr:row>40</xdr:row>
      <xdr:rowOff>24130</xdr:rowOff>
    </xdr:to>
    <xdr:sp macro="" textlink="">
      <xdr:nvSpPr>
        <xdr:cNvPr id="137" name="楕円 136"/>
        <xdr:cNvSpPr/>
      </xdr:nvSpPr>
      <xdr:spPr>
        <a:xfrm>
          <a:off x="781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137160</xdr:rowOff>
    </xdr:from>
    <xdr:to>
      <xdr:col>45</xdr:col>
      <xdr:colOff>177800</xdr:colOff>
      <xdr:row>39</xdr:row>
      <xdr:rowOff>144780</xdr:rowOff>
    </xdr:to>
    <xdr:cxnSp macro="">
      <xdr:nvCxnSpPr>
        <xdr:cNvPr id="138" name="直線コネクタ 137"/>
        <xdr:cNvCxnSpPr/>
      </xdr:nvCxnSpPr>
      <xdr:spPr>
        <a:xfrm flipV="1">
          <a:off x="7861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101600</xdr:rowOff>
    </xdr:from>
    <xdr:to>
      <xdr:col>36</xdr:col>
      <xdr:colOff>165100</xdr:colOff>
      <xdr:row>40</xdr:row>
      <xdr:rowOff>31750</xdr:rowOff>
    </xdr:to>
    <xdr:sp macro="" textlink="">
      <xdr:nvSpPr>
        <xdr:cNvPr id="139" name="楕円 138"/>
        <xdr:cNvSpPr/>
      </xdr:nvSpPr>
      <xdr:spPr>
        <a:xfrm>
          <a:off x="692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144780</xdr:rowOff>
    </xdr:from>
    <xdr:to>
      <xdr:col>41</xdr:col>
      <xdr:colOff>50800</xdr:colOff>
      <xdr:row>39</xdr:row>
      <xdr:rowOff>152400</xdr:rowOff>
    </xdr:to>
    <xdr:cxnSp macro="">
      <xdr:nvCxnSpPr>
        <xdr:cNvPr id="140" name="直線コネクタ 139"/>
        <xdr:cNvCxnSpPr/>
      </xdr:nvCxnSpPr>
      <xdr:spPr>
        <a:xfrm flipV="1">
          <a:off x="6972300" y="683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5"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33037</xdr:rowOff>
    </xdr:from>
    <xdr:ext cx="469744" cy="259045"/>
    <xdr:sp macro="" textlink="">
      <xdr:nvSpPr>
        <xdr:cNvPr id="146" name="n_2mainValue【図書館】&#10;一人当たり面積"/>
        <xdr:cNvSpPr txBox="1"/>
      </xdr:nvSpPr>
      <xdr:spPr>
        <a:xfrm>
          <a:off x="8515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47" name="n_3main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48277</xdr:rowOff>
    </xdr:from>
    <xdr:ext cx="469744" cy="259045"/>
    <xdr:sp macro="" textlink="">
      <xdr:nvSpPr>
        <xdr:cNvPr id="148" name="n_4mainValue【図書館】&#10;一人当たり面積"/>
        <xdr:cNvSpPr txBox="1"/>
      </xdr:nvSpPr>
      <xdr:spPr>
        <a:xfrm>
          <a:off x="6737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90" name="楕円 189"/>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3101</xdr:rowOff>
    </xdr:from>
    <xdr:ext cx="405111" cy="259045"/>
    <xdr:sp macro="" textlink="">
      <xdr:nvSpPr>
        <xdr:cNvPr id="191" name="【体育館・プール】&#10;有形固定資産減価償却率該当値テキスト"/>
        <xdr:cNvSpPr txBox="1"/>
      </xdr:nvSpPr>
      <xdr:spPr>
        <a:xfrm>
          <a:off x="4673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92" name="楕円 191"/>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31024</xdr:rowOff>
    </xdr:to>
    <xdr:cxnSp macro="">
      <xdr:nvCxnSpPr>
        <xdr:cNvPr id="193" name="直線コネクタ 192"/>
        <xdr:cNvCxnSpPr/>
      </xdr:nvCxnSpPr>
      <xdr:spPr>
        <a:xfrm>
          <a:off x="3797300" y="101106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79828</xdr:rowOff>
    </xdr:from>
    <xdr:to>
      <xdr:col>15</xdr:col>
      <xdr:colOff>101600</xdr:colOff>
      <xdr:row>59</xdr:row>
      <xdr:rowOff>9978</xdr:rowOff>
    </xdr:to>
    <xdr:sp macro="" textlink="">
      <xdr:nvSpPr>
        <xdr:cNvPr id="194" name="楕円 193"/>
        <xdr:cNvSpPr/>
      </xdr:nvSpPr>
      <xdr:spPr>
        <a:xfrm>
          <a:off x="2857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130628</xdr:rowOff>
    </xdr:from>
    <xdr:to>
      <xdr:col>19</xdr:col>
      <xdr:colOff>177800</xdr:colOff>
      <xdr:row>58</xdr:row>
      <xdr:rowOff>166551</xdr:rowOff>
    </xdr:to>
    <xdr:cxnSp macro="">
      <xdr:nvCxnSpPr>
        <xdr:cNvPr id="195" name="直線コネクタ 194"/>
        <xdr:cNvCxnSpPr/>
      </xdr:nvCxnSpPr>
      <xdr:spPr>
        <a:xfrm>
          <a:off x="2908300" y="100747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45538</xdr:rowOff>
    </xdr:from>
    <xdr:to>
      <xdr:col>10</xdr:col>
      <xdr:colOff>165100</xdr:colOff>
      <xdr:row>58</xdr:row>
      <xdr:rowOff>147138</xdr:rowOff>
    </xdr:to>
    <xdr:sp macro="" textlink="">
      <xdr:nvSpPr>
        <xdr:cNvPr id="196" name="楕円 195"/>
        <xdr:cNvSpPr/>
      </xdr:nvSpPr>
      <xdr:spPr>
        <a:xfrm>
          <a:off x="1968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96338</xdr:rowOff>
    </xdr:from>
    <xdr:to>
      <xdr:col>15</xdr:col>
      <xdr:colOff>50800</xdr:colOff>
      <xdr:row>58</xdr:row>
      <xdr:rowOff>130628</xdr:rowOff>
    </xdr:to>
    <xdr:cxnSp macro="">
      <xdr:nvCxnSpPr>
        <xdr:cNvPr id="197" name="直線コネクタ 196"/>
        <xdr:cNvCxnSpPr/>
      </xdr:nvCxnSpPr>
      <xdr:spPr>
        <a:xfrm>
          <a:off x="2019300" y="100404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9616</xdr:rowOff>
    </xdr:from>
    <xdr:to>
      <xdr:col>6</xdr:col>
      <xdr:colOff>38100</xdr:colOff>
      <xdr:row>58</xdr:row>
      <xdr:rowOff>111216</xdr:rowOff>
    </xdr:to>
    <xdr:sp macro="" textlink="">
      <xdr:nvSpPr>
        <xdr:cNvPr id="198" name="楕円 197"/>
        <xdr:cNvSpPr/>
      </xdr:nvSpPr>
      <xdr:spPr>
        <a:xfrm>
          <a:off x="1079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60416</xdr:rowOff>
    </xdr:from>
    <xdr:to>
      <xdr:col>10</xdr:col>
      <xdr:colOff>114300</xdr:colOff>
      <xdr:row>58</xdr:row>
      <xdr:rowOff>96338</xdr:rowOff>
    </xdr:to>
    <xdr:cxnSp macro="">
      <xdr:nvCxnSpPr>
        <xdr:cNvPr id="199" name="直線コネクタ 198"/>
        <xdr:cNvCxnSpPr/>
      </xdr:nvCxnSpPr>
      <xdr:spPr>
        <a:xfrm>
          <a:off x="1130300" y="100045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204" name="n_1mainValue【体育館・プール】&#10;有形固定資産減価償却率"/>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26505</xdr:rowOff>
    </xdr:from>
    <xdr:ext cx="405111" cy="259045"/>
    <xdr:sp macro="" textlink="">
      <xdr:nvSpPr>
        <xdr:cNvPr id="205" name="n_2mainValue【体育館・プール】&#10;有形固定資産減価償却率"/>
        <xdr:cNvSpPr txBox="1"/>
      </xdr:nvSpPr>
      <xdr:spPr>
        <a:xfrm>
          <a:off x="2705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163665</xdr:rowOff>
    </xdr:from>
    <xdr:ext cx="405111" cy="259045"/>
    <xdr:sp macro="" textlink="">
      <xdr:nvSpPr>
        <xdr:cNvPr id="206" name="n_3mainValue【体育館・プール】&#10;有形固定資産減価償却率"/>
        <xdr:cNvSpPr txBox="1"/>
      </xdr:nvSpPr>
      <xdr:spPr>
        <a:xfrm>
          <a:off x="1816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127743</xdr:rowOff>
    </xdr:from>
    <xdr:ext cx="405111" cy="259045"/>
    <xdr:sp macro="" textlink="">
      <xdr:nvSpPr>
        <xdr:cNvPr id="207" name="n_4mainValue【体育館・プール】&#10;有形固定資産減価償却率"/>
        <xdr:cNvSpPr txBox="1"/>
      </xdr:nvSpPr>
      <xdr:spPr>
        <a:xfrm>
          <a:off x="927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47" name="楕円 246"/>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1795</xdr:rowOff>
    </xdr:from>
    <xdr:ext cx="469744" cy="259045"/>
    <xdr:sp macro="" textlink="">
      <xdr:nvSpPr>
        <xdr:cNvPr id="248" name="【体育館・プール】&#10;一人当たり面積該当値テキスト"/>
        <xdr:cNvSpPr txBox="1"/>
      </xdr:nvSpPr>
      <xdr:spPr>
        <a:xfrm>
          <a:off x="10515600" y="106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153035</xdr:rowOff>
    </xdr:from>
    <xdr:to>
      <xdr:col>50</xdr:col>
      <xdr:colOff>165100</xdr:colOff>
      <xdr:row>63</xdr:row>
      <xdr:rowOff>83185</xdr:rowOff>
    </xdr:to>
    <xdr:sp macro="" textlink="">
      <xdr:nvSpPr>
        <xdr:cNvPr id="249" name="楕円 248"/>
        <xdr:cNvSpPr/>
      </xdr:nvSpPr>
      <xdr:spPr>
        <a:xfrm>
          <a:off x="9588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29718</xdr:rowOff>
    </xdr:from>
    <xdr:to>
      <xdr:col>55</xdr:col>
      <xdr:colOff>0</xdr:colOff>
      <xdr:row>63</xdr:row>
      <xdr:rowOff>32385</xdr:rowOff>
    </xdr:to>
    <xdr:cxnSp macro="">
      <xdr:nvCxnSpPr>
        <xdr:cNvPr id="250" name="直線コネクタ 249"/>
        <xdr:cNvCxnSpPr/>
      </xdr:nvCxnSpPr>
      <xdr:spPr>
        <a:xfrm flipV="1">
          <a:off x="9639300" y="1083106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155702</xdr:rowOff>
    </xdr:from>
    <xdr:to>
      <xdr:col>46</xdr:col>
      <xdr:colOff>38100</xdr:colOff>
      <xdr:row>63</xdr:row>
      <xdr:rowOff>85852</xdr:rowOff>
    </xdr:to>
    <xdr:sp macro="" textlink="">
      <xdr:nvSpPr>
        <xdr:cNvPr id="251" name="楕円 250"/>
        <xdr:cNvSpPr/>
      </xdr:nvSpPr>
      <xdr:spPr>
        <a:xfrm>
          <a:off x="86995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32385</xdr:rowOff>
    </xdr:from>
    <xdr:to>
      <xdr:col>50</xdr:col>
      <xdr:colOff>114300</xdr:colOff>
      <xdr:row>63</xdr:row>
      <xdr:rowOff>35052</xdr:rowOff>
    </xdr:to>
    <xdr:cxnSp macro="">
      <xdr:nvCxnSpPr>
        <xdr:cNvPr id="252" name="直線コネクタ 251"/>
        <xdr:cNvCxnSpPr/>
      </xdr:nvCxnSpPr>
      <xdr:spPr>
        <a:xfrm flipV="1">
          <a:off x="8750300" y="1083373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159131</xdr:rowOff>
    </xdr:from>
    <xdr:to>
      <xdr:col>41</xdr:col>
      <xdr:colOff>101600</xdr:colOff>
      <xdr:row>63</xdr:row>
      <xdr:rowOff>89281</xdr:rowOff>
    </xdr:to>
    <xdr:sp macro="" textlink="">
      <xdr:nvSpPr>
        <xdr:cNvPr id="253" name="楕円 252"/>
        <xdr:cNvSpPr/>
      </xdr:nvSpPr>
      <xdr:spPr>
        <a:xfrm>
          <a:off x="78105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35052</xdr:rowOff>
    </xdr:from>
    <xdr:to>
      <xdr:col>45</xdr:col>
      <xdr:colOff>177800</xdr:colOff>
      <xdr:row>63</xdr:row>
      <xdr:rowOff>38481</xdr:rowOff>
    </xdr:to>
    <xdr:cxnSp macro="">
      <xdr:nvCxnSpPr>
        <xdr:cNvPr id="254" name="直線コネクタ 253"/>
        <xdr:cNvCxnSpPr/>
      </xdr:nvCxnSpPr>
      <xdr:spPr>
        <a:xfrm flipV="1">
          <a:off x="7861300" y="108364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55" name="楕円 254"/>
        <xdr:cNvSpPr/>
      </xdr:nvSpPr>
      <xdr:spPr>
        <a:xfrm>
          <a:off x="692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38481</xdr:rowOff>
    </xdr:from>
    <xdr:to>
      <xdr:col>41</xdr:col>
      <xdr:colOff>50800</xdr:colOff>
      <xdr:row>63</xdr:row>
      <xdr:rowOff>41910</xdr:rowOff>
    </xdr:to>
    <xdr:cxnSp macro="">
      <xdr:nvCxnSpPr>
        <xdr:cNvPr id="256" name="直線コネクタ 255"/>
        <xdr:cNvCxnSpPr/>
      </xdr:nvCxnSpPr>
      <xdr:spPr>
        <a:xfrm flipV="1">
          <a:off x="6972300" y="1083983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99712</xdr:rowOff>
    </xdr:from>
    <xdr:ext cx="469744" cy="259045"/>
    <xdr:sp macro="" textlink="">
      <xdr:nvSpPr>
        <xdr:cNvPr id="261" name="n_1mainValue【体育館・プール】&#10;一人当たり面積"/>
        <xdr:cNvSpPr txBox="1"/>
      </xdr:nvSpPr>
      <xdr:spPr>
        <a:xfrm>
          <a:off x="9391727" y="1055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102379</xdr:rowOff>
    </xdr:from>
    <xdr:ext cx="469744" cy="259045"/>
    <xdr:sp macro="" textlink="">
      <xdr:nvSpPr>
        <xdr:cNvPr id="262" name="n_2mainValue【体育館・プール】&#10;一人当たり面積"/>
        <xdr:cNvSpPr txBox="1"/>
      </xdr:nvSpPr>
      <xdr:spPr>
        <a:xfrm>
          <a:off x="8515427" y="1056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105808</xdr:rowOff>
    </xdr:from>
    <xdr:ext cx="469744" cy="259045"/>
    <xdr:sp macro="" textlink="">
      <xdr:nvSpPr>
        <xdr:cNvPr id="263" name="n_3mainValue【体育館・プール】&#10;一人当たり面積"/>
        <xdr:cNvSpPr txBox="1"/>
      </xdr:nvSpPr>
      <xdr:spPr>
        <a:xfrm>
          <a:off x="7626427" y="1056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109237</xdr:rowOff>
    </xdr:from>
    <xdr:ext cx="469744" cy="259045"/>
    <xdr:sp macro="" textlink="">
      <xdr:nvSpPr>
        <xdr:cNvPr id="264" name="n_4mainValue【体育館・プール】&#10;一人当たり面積"/>
        <xdr:cNvSpPr txBox="1"/>
      </xdr:nvSpPr>
      <xdr:spPr>
        <a:xfrm>
          <a:off x="6737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153851</xdr:rowOff>
    </xdr:from>
    <xdr:to>
      <xdr:col>24</xdr:col>
      <xdr:colOff>114300</xdr:colOff>
      <xdr:row>80</xdr:row>
      <xdr:rowOff>84001</xdr:rowOff>
    </xdr:to>
    <xdr:sp macro="" textlink="">
      <xdr:nvSpPr>
        <xdr:cNvPr id="306" name="楕円 305"/>
        <xdr:cNvSpPr/>
      </xdr:nvSpPr>
      <xdr:spPr>
        <a:xfrm>
          <a:off x="4584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5278</xdr:rowOff>
    </xdr:from>
    <xdr:ext cx="405111" cy="259045"/>
    <xdr:sp macro="" textlink="">
      <xdr:nvSpPr>
        <xdr:cNvPr id="307" name="【福祉施設】&#10;有形固定資産減価償却率該当値テキスト"/>
        <xdr:cNvSpPr txBox="1"/>
      </xdr:nvSpPr>
      <xdr:spPr>
        <a:xfrm>
          <a:off x="4673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103232</xdr:rowOff>
    </xdr:from>
    <xdr:to>
      <xdr:col>20</xdr:col>
      <xdr:colOff>38100</xdr:colOff>
      <xdr:row>80</xdr:row>
      <xdr:rowOff>33382</xdr:rowOff>
    </xdr:to>
    <xdr:sp macro="" textlink="">
      <xdr:nvSpPr>
        <xdr:cNvPr id="308" name="楕円 307"/>
        <xdr:cNvSpPr/>
      </xdr:nvSpPr>
      <xdr:spPr>
        <a:xfrm>
          <a:off x="3746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154032</xdr:rowOff>
    </xdr:from>
    <xdr:to>
      <xdr:col>24</xdr:col>
      <xdr:colOff>63500</xdr:colOff>
      <xdr:row>80</xdr:row>
      <xdr:rowOff>33201</xdr:rowOff>
    </xdr:to>
    <xdr:cxnSp macro="">
      <xdr:nvCxnSpPr>
        <xdr:cNvPr id="309" name="直線コネクタ 308"/>
        <xdr:cNvCxnSpPr/>
      </xdr:nvCxnSpPr>
      <xdr:spPr>
        <a:xfrm>
          <a:off x="3797300" y="1369858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116295</xdr:rowOff>
    </xdr:from>
    <xdr:to>
      <xdr:col>15</xdr:col>
      <xdr:colOff>101600</xdr:colOff>
      <xdr:row>80</xdr:row>
      <xdr:rowOff>46445</xdr:rowOff>
    </xdr:to>
    <xdr:sp macro="" textlink="">
      <xdr:nvSpPr>
        <xdr:cNvPr id="310" name="楕円 309"/>
        <xdr:cNvSpPr/>
      </xdr:nvSpPr>
      <xdr:spPr>
        <a:xfrm>
          <a:off x="2857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154032</xdr:rowOff>
    </xdr:from>
    <xdr:to>
      <xdr:col>19</xdr:col>
      <xdr:colOff>177800</xdr:colOff>
      <xdr:row>79</xdr:row>
      <xdr:rowOff>167095</xdr:rowOff>
    </xdr:to>
    <xdr:cxnSp macro="">
      <xdr:nvCxnSpPr>
        <xdr:cNvPr id="311" name="直線コネクタ 310"/>
        <xdr:cNvCxnSpPr/>
      </xdr:nvCxnSpPr>
      <xdr:spPr>
        <a:xfrm flipV="1">
          <a:off x="2908300" y="136985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98334</xdr:rowOff>
    </xdr:from>
    <xdr:to>
      <xdr:col>10</xdr:col>
      <xdr:colOff>165100</xdr:colOff>
      <xdr:row>84</xdr:row>
      <xdr:rowOff>28484</xdr:rowOff>
    </xdr:to>
    <xdr:sp macro="" textlink="">
      <xdr:nvSpPr>
        <xdr:cNvPr id="312" name="楕円 311"/>
        <xdr:cNvSpPr/>
      </xdr:nvSpPr>
      <xdr:spPr>
        <a:xfrm>
          <a:off x="1968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167095</xdr:rowOff>
    </xdr:from>
    <xdr:to>
      <xdr:col>15</xdr:col>
      <xdr:colOff>50800</xdr:colOff>
      <xdr:row>83</xdr:row>
      <xdr:rowOff>149134</xdr:rowOff>
    </xdr:to>
    <xdr:cxnSp macro="">
      <xdr:nvCxnSpPr>
        <xdr:cNvPr id="313" name="直線コネクタ 312"/>
        <xdr:cNvCxnSpPr/>
      </xdr:nvCxnSpPr>
      <xdr:spPr>
        <a:xfrm flipV="1">
          <a:off x="2019300" y="13711645"/>
          <a:ext cx="889000" cy="66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62412</xdr:rowOff>
    </xdr:from>
    <xdr:to>
      <xdr:col>6</xdr:col>
      <xdr:colOff>38100</xdr:colOff>
      <xdr:row>83</xdr:row>
      <xdr:rowOff>164012</xdr:rowOff>
    </xdr:to>
    <xdr:sp macro="" textlink="">
      <xdr:nvSpPr>
        <xdr:cNvPr id="314" name="楕円 313"/>
        <xdr:cNvSpPr/>
      </xdr:nvSpPr>
      <xdr:spPr>
        <a:xfrm>
          <a:off x="1079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113212</xdr:rowOff>
    </xdr:from>
    <xdr:to>
      <xdr:col>10</xdr:col>
      <xdr:colOff>114300</xdr:colOff>
      <xdr:row>83</xdr:row>
      <xdr:rowOff>149134</xdr:rowOff>
    </xdr:to>
    <xdr:cxnSp macro="">
      <xdr:nvCxnSpPr>
        <xdr:cNvPr id="315" name="直線コネクタ 314"/>
        <xdr:cNvCxnSpPr/>
      </xdr:nvCxnSpPr>
      <xdr:spPr>
        <a:xfrm>
          <a:off x="1130300" y="1434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49909</xdr:rowOff>
    </xdr:from>
    <xdr:ext cx="405111" cy="259045"/>
    <xdr:sp macro="" textlink="">
      <xdr:nvSpPr>
        <xdr:cNvPr id="320" name="n_1mainValue【福祉施設】&#10;有形固定資産減価償却率"/>
        <xdr:cNvSpPr txBox="1"/>
      </xdr:nvSpPr>
      <xdr:spPr>
        <a:xfrm>
          <a:off x="3582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62972</xdr:rowOff>
    </xdr:from>
    <xdr:ext cx="405111" cy="259045"/>
    <xdr:sp macro="" textlink="">
      <xdr:nvSpPr>
        <xdr:cNvPr id="321" name="n_2mainValue【福祉施設】&#10;有形固定資産減価償却率"/>
        <xdr:cNvSpPr txBox="1"/>
      </xdr:nvSpPr>
      <xdr:spPr>
        <a:xfrm>
          <a:off x="2705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19611</xdr:rowOff>
    </xdr:from>
    <xdr:ext cx="405111" cy="259045"/>
    <xdr:sp macro="" textlink="">
      <xdr:nvSpPr>
        <xdr:cNvPr id="322" name="n_3mainValue【福祉施設】&#10;有形固定資産減価償却率"/>
        <xdr:cNvSpPr txBox="1"/>
      </xdr:nvSpPr>
      <xdr:spPr>
        <a:xfrm>
          <a:off x="1816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155139</xdr:rowOff>
    </xdr:from>
    <xdr:ext cx="405111" cy="259045"/>
    <xdr:sp macro="" textlink="">
      <xdr:nvSpPr>
        <xdr:cNvPr id="323" name="n_4mainValue【福祉施設】&#10;有形固定資産減価償却率"/>
        <xdr:cNvSpPr txBox="1"/>
      </xdr:nvSpPr>
      <xdr:spPr>
        <a:xfrm>
          <a:off x="927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61" name="楕円 360"/>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62"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63" name="楕円 362"/>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64" name="直線コネクタ 363"/>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5" name="楕円 364"/>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66" name="直線コネクタ 365"/>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97028</xdr:rowOff>
    </xdr:from>
    <xdr:to>
      <xdr:col>41</xdr:col>
      <xdr:colOff>101600</xdr:colOff>
      <xdr:row>86</xdr:row>
      <xdr:rowOff>27178</xdr:rowOff>
    </xdr:to>
    <xdr:sp macro="" textlink="">
      <xdr:nvSpPr>
        <xdr:cNvPr id="367" name="楕円 366"/>
        <xdr:cNvSpPr/>
      </xdr:nvSpPr>
      <xdr:spPr>
        <a:xfrm>
          <a:off x="7810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86</xdr:row>
      <xdr:rowOff>15239</xdr:rowOff>
    </xdr:to>
    <xdr:cxnSp macro="">
      <xdr:nvCxnSpPr>
        <xdr:cNvPr id="368" name="直線コネクタ 367"/>
        <xdr:cNvCxnSpPr/>
      </xdr:nvCxnSpPr>
      <xdr:spPr>
        <a:xfrm>
          <a:off x="7861300" y="147210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97028</xdr:rowOff>
    </xdr:from>
    <xdr:to>
      <xdr:col>36</xdr:col>
      <xdr:colOff>165100</xdr:colOff>
      <xdr:row>86</xdr:row>
      <xdr:rowOff>27178</xdr:rowOff>
    </xdr:to>
    <xdr:sp macro="" textlink="">
      <xdr:nvSpPr>
        <xdr:cNvPr id="369" name="楕円 368"/>
        <xdr:cNvSpPr/>
      </xdr:nvSpPr>
      <xdr:spPr>
        <a:xfrm>
          <a:off x="6921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147828</xdr:rowOff>
    </xdr:from>
    <xdr:to>
      <xdr:col>41</xdr:col>
      <xdr:colOff>50800</xdr:colOff>
      <xdr:row>85</xdr:row>
      <xdr:rowOff>147828</xdr:rowOff>
    </xdr:to>
    <xdr:cxnSp macro="">
      <xdr:nvCxnSpPr>
        <xdr:cNvPr id="370" name="直線コネクタ 369"/>
        <xdr:cNvCxnSpPr/>
      </xdr:nvCxnSpPr>
      <xdr:spPr>
        <a:xfrm>
          <a:off x="6972300" y="1472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75"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6"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77" name="n_3mainValue【福祉施設】&#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8" name="n_4mainValue【福祉施設】&#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420" name="楕円 419"/>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421" name="【市民会館】&#10;有形固定資産減価償却率該当値テキスト"/>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167458</xdr:rowOff>
    </xdr:from>
    <xdr:to>
      <xdr:col>20</xdr:col>
      <xdr:colOff>38100</xdr:colOff>
      <xdr:row>103</xdr:row>
      <xdr:rowOff>97608</xdr:rowOff>
    </xdr:to>
    <xdr:sp macro="" textlink="">
      <xdr:nvSpPr>
        <xdr:cNvPr id="422" name="楕円 421"/>
        <xdr:cNvSpPr/>
      </xdr:nvSpPr>
      <xdr:spPr>
        <a:xfrm>
          <a:off x="3746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103</xdr:row>
      <xdr:rowOff>46808</xdr:rowOff>
    </xdr:to>
    <xdr:cxnSp macro="">
      <xdr:nvCxnSpPr>
        <xdr:cNvPr id="423" name="直線コネクタ 422"/>
        <xdr:cNvCxnSpPr/>
      </xdr:nvCxnSpPr>
      <xdr:spPr>
        <a:xfrm flipV="1">
          <a:off x="3797300" y="17613086"/>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134801</xdr:rowOff>
    </xdr:from>
    <xdr:to>
      <xdr:col>15</xdr:col>
      <xdr:colOff>101600</xdr:colOff>
      <xdr:row>103</xdr:row>
      <xdr:rowOff>64951</xdr:rowOff>
    </xdr:to>
    <xdr:sp macro="" textlink="">
      <xdr:nvSpPr>
        <xdr:cNvPr id="424" name="楕円 423"/>
        <xdr:cNvSpPr/>
      </xdr:nvSpPr>
      <xdr:spPr>
        <a:xfrm>
          <a:off x="2857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xdr:rowOff>
    </xdr:from>
    <xdr:to>
      <xdr:col>19</xdr:col>
      <xdr:colOff>177800</xdr:colOff>
      <xdr:row>103</xdr:row>
      <xdr:rowOff>46808</xdr:rowOff>
    </xdr:to>
    <xdr:cxnSp macro="">
      <xdr:nvCxnSpPr>
        <xdr:cNvPr id="425" name="直線コネクタ 424"/>
        <xdr:cNvCxnSpPr/>
      </xdr:nvCxnSpPr>
      <xdr:spPr>
        <a:xfrm>
          <a:off x="2908300" y="1767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115207</xdr:rowOff>
    </xdr:from>
    <xdr:to>
      <xdr:col>10</xdr:col>
      <xdr:colOff>165100</xdr:colOff>
      <xdr:row>103</xdr:row>
      <xdr:rowOff>45357</xdr:rowOff>
    </xdr:to>
    <xdr:sp macro="" textlink="">
      <xdr:nvSpPr>
        <xdr:cNvPr id="426" name="楕円 425"/>
        <xdr:cNvSpPr/>
      </xdr:nvSpPr>
      <xdr:spPr>
        <a:xfrm>
          <a:off x="1968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166007</xdr:rowOff>
    </xdr:from>
    <xdr:to>
      <xdr:col>15</xdr:col>
      <xdr:colOff>50800</xdr:colOff>
      <xdr:row>103</xdr:row>
      <xdr:rowOff>14151</xdr:rowOff>
    </xdr:to>
    <xdr:cxnSp macro="">
      <xdr:nvCxnSpPr>
        <xdr:cNvPr id="427" name="直線コネクタ 426"/>
        <xdr:cNvCxnSpPr/>
      </xdr:nvCxnSpPr>
      <xdr:spPr>
        <a:xfrm>
          <a:off x="2019300" y="176539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147864</xdr:rowOff>
    </xdr:from>
    <xdr:to>
      <xdr:col>6</xdr:col>
      <xdr:colOff>38100</xdr:colOff>
      <xdr:row>102</xdr:row>
      <xdr:rowOff>78014</xdr:rowOff>
    </xdr:to>
    <xdr:sp macro="" textlink="">
      <xdr:nvSpPr>
        <xdr:cNvPr id="428" name="楕円 427"/>
        <xdr:cNvSpPr/>
      </xdr:nvSpPr>
      <xdr:spPr>
        <a:xfrm>
          <a:off x="1079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27214</xdr:rowOff>
    </xdr:from>
    <xdr:to>
      <xdr:col>10</xdr:col>
      <xdr:colOff>114300</xdr:colOff>
      <xdr:row>102</xdr:row>
      <xdr:rowOff>166007</xdr:rowOff>
    </xdr:to>
    <xdr:cxnSp macro="">
      <xdr:nvCxnSpPr>
        <xdr:cNvPr id="429" name="直線コネクタ 428"/>
        <xdr:cNvCxnSpPr/>
      </xdr:nvCxnSpPr>
      <xdr:spPr>
        <a:xfrm>
          <a:off x="1130300" y="1751511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114135</xdr:rowOff>
    </xdr:from>
    <xdr:ext cx="405111" cy="259045"/>
    <xdr:sp macro="" textlink="">
      <xdr:nvSpPr>
        <xdr:cNvPr id="434" name="n_1mainValue【市民会館】&#10;有形固定資産減価償却率"/>
        <xdr:cNvSpPr txBox="1"/>
      </xdr:nvSpPr>
      <xdr:spPr>
        <a:xfrm>
          <a:off x="3582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81478</xdr:rowOff>
    </xdr:from>
    <xdr:ext cx="405111" cy="259045"/>
    <xdr:sp macro="" textlink="">
      <xdr:nvSpPr>
        <xdr:cNvPr id="435" name="n_2mainValue【市民会館】&#10;有形固定資産減価償却率"/>
        <xdr:cNvSpPr txBox="1"/>
      </xdr:nvSpPr>
      <xdr:spPr>
        <a:xfrm>
          <a:off x="2705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61884</xdr:rowOff>
    </xdr:from>
    <xdr:ext cx="405111" cy="259045"/>
    <xdr:sp macro="" textlink="">
      <xdr:nvSpPr>
        <xdr:cNvPr id="436" name="n_3mainValue【市民会館】&#10;有形固定資産減価償却率"/>
        <xdr:cNvSpPr txBox="1"/>
      </xdr:nvSpPr>
      <xdr:spPr>
        <a:xfrm>
          <a:off x="1816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94541</xdr:rowOff>
    </xdr:from>
    <xdr:ext cx="405111" cy="259045"/>
    <xdr:sp macro="" textlink="">
      <xdr:nvSpPr>
        <xdr:cNvPr id="437" name="n_4mainValue【市民会館】&#10;有形固定資産減価償却率"/>
        <xdr:cNvSpPr txBox="1"/>
      </xdr:nvSpPr>
      <xdr:spPr>
        <a:xfrm>
          <a:off x="927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53975</xdr:rowOff>
    </xdr:from>
    <xdr:to>
      <xdr:col>55</xdr:col>
      <xdr:colOff>50800</xdr:colOff>
      <xdr:row>108</xdr:row>
      <xdr:rowOff>155575</xdr:rowOff>
    </xdr:to>
    <xdr:sp macro="" textlink="">
      <xdr:nvSpPr>
        <xdr:cNvPr id="477" name="楕円 476"/>
        <xdr:cNvSpPr/>
      </xdr:nvSpPr>
      <xdr:spPr>
        <a:xfrm>
          <a:off x="10426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140352</xdr:rowOff>
    </xdr:from>
    <xdr:ext cx="469744" cy="259045"/>
    <xdr:sp macro="" textlink="">
      <xdr:nvSpPr>
        <xdr:cNvPr id="478" name="【市民会館】&#10;一人当たり面積該当値テキスト"/>
        <xdr:cNvSpPr txBox="1"/>
      </xdr:nvSpPr>
      <xdr:spPr>
        <a:xfrm>
          <a:off x="10515600" y="184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55880</xdr:rowOff>
    </xdr:from>
    <xdr:to>
      <xdr:col>50</xdr:col>
      <xdr:colOff>165100</xdr:colOff>
      <xdr:row>108</xdr:row>
      <xdr:rowOff>157480</xdr:rowOff>
    </xdr:to>
    <xdr:sp macro="" textlink="">
      <xdr:nvSpPr>
        <xdr:cNvPr id="479" name="楕円 478"/>
        <xdr:cNvSpPr/>
      </xdr:nvSpPr>
      <xdr:spPr>
        <a:xfrm>
          <a:off x="9588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104775</xdr:rowOff>
    </xdr:from>
    <xdr:to>
      <xdr:col>55</xdr:col>
      <xdr:colOff>0</xdr:colOff>
      <xdr:row>108</xdr:row>
      <xdr:rowOff>106680</xdr:rowOff>
    </xdr:to>
    <xdr:cxnSp macro="">
      <xdr:nvCxnSpPr>
        <xdr:cNvPr id="480" name="直線コネクタ 479"/>
        <xdr:cNvCxnSpPr/>
      </xdr:nvCxnSpPr>
      <xdr:spPr>
        <a:xfrm flipV="1">
          <a:off x="9639300" y="186213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55880</xdr:rowOff>
    </xdr:from>
    <xdr:to>
      <xdr:col>46</xdr:col>
      <xdr:colOff>38100</xdr:colOff>
      <xdr:row>108</xdr:row>
      <xdr:rowOff>157480</xdr:rowOff>
    </xdr:to>
    <xdr:sp macro="" textlink="">
      <xdr:nvSpPr>
        <xdr:cNvPr id="481" name="楕円 480"/>
        <xdr:cNvSpPr/>
      </xdr:nvSpPr>
      <xdr:spPr>
        <a:xfrm>
          <a:off x="8699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106680</xdr:rowOff>
    </xdr:from>
    <xdr:to>
      <xdr:col>50</xdr:col>
      <xdr:colOff>114300</xdr:colOff>
      <xdr:row>108</xdr:row>
      <xdr:rowOff>106680</xdr:rowOff>
    </xdr:to>
    <xdr:cxnSp macro="">
      <xdr:nvCxnSpPr>
        <xdr:cNvPr id="482" name="直線コネクタ 481"/>
        <xdr:cNvCxnSpPr/>
      </xdr:nvCxnSpPr>
      <xdr:spPr>
        <a:xfrm>
          <a:off x="8750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55880</xdr:rowOff>
    </xdr:from>
    <xdr:to>
      <xdr:col>41</xdr:col>
      <xdr:colOff>101600</xdr:colOff>
      <xdr:row>108</xdr:row>
      <xdr:rowOff>157480</xdr:rowOff>
    </xdr:to>
    <xdr:sp macro="" textlink="">
      <xdr:nvSpPr>
        <xdr:cNvPr id="483" name="楕円 482"/>
        <xdr:cNvSpPr/>
      </xdr:nvSpPr>
      <xdr:spPr>
        <a:xfrm>
          <a:off x="7810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106680</xdr:rowOff>
    </xdr:from>
    <xdr:to>
      <xdr:col>45</xdr:col>
      <xdr:colOff>177800</xdr:colOff>
      <xdr:row>108</xdr:row>
      <xdr:rowOff>106680</xdr:rowOff>
    </xdr:to>
    <xdr:cxnSp macro="">
      <xdr:nvCxnSpPr>
        <xdr:cNvPr id="484" name="直線コネクタ 483"/>
        <xdr:cNvCxnSpPr/>
      </xdr:nvCxnSpPr>
      <xdr:spPr>
        <a:xfrm>
          <a:off x="7861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57786</xdr:rowOff>
    </xdr:from>
    <xdr:to>
      <xdr:col>36</xdr:col>
      <xdr:colOff>165100</xdr:colOff>
      <xdr:row>108</xdr:row>
      <xdr:rowOff>159386</xdr:rowOff>
    </xdr:to>
    <xdr:sp macro="" textlink="">
      <xdr:nvSpPr>
        <xdr:cNvPr id="485" name="楕円 484"/>
        <xdr:cNvSpPr/>
      </xdr:nvSpPr>
      <xdr:spPr>
        <a:xfrm>
          <a:off x="6921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106680</xdr:rowOff>
    </xdr:from>
    <xdr:to>
      <xdr:col>41</xdr:col>
      <xdr:colOff>50800</xdr:colOff>
      <xdr:row>108</xdr:row>
      <xdr:rowOff>108586</xdr:rowOff>
    </xdr:to>
    <xdr:cxnSp macro="">
      <xdr:nvCxnSpPr>
        <xdr:cNvPr id="486" name="直線コネクタ 485"/>
        <xdr:cNvCxnSpPr/>
      </xdr:nvCxnSpPr>
      <xdr:spPr>
        <a:xfrm flipV="1">
          <a:off x="6972300" y="186232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148607</xdr:rowOff>
    </xdr:from>
    <xdr:ext cx="469744" cy="259045"/>
    <xdr:sp macro="" textlink="">
      <xdr:nvSpPr>
        <xdr:cNvPr id="491" name="n_1mainValue【市民会館】&#10;一人当たり面積"/>
        <xdr:cNvSpPr txBox="1"/>
      </xdr:nvSpPr>
      <xdr:spPr>
        <a:xfrm>
          <a:off x="9391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148607</xdr:rowOff>
    </xdr:from>
    <xdr:ext cx="469744" cy="259045"/>
    <xdr:sp macro="" textlink="">
      <xdr:nvSpPr>
        <xdr:cNvPr id="492" name="n_2mainValue【市民会館】&#10;一人当たり面積"/>
        <xdr:cNvSpPr txBox="1"/>
      </xdr:nvSpPr>
      <xdr:spPr>
        <a:xfrm>
          <a:off x="8515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148607</xdr:rowOff>
    </xdr:from>
    <xdr:ext cx="469744" cy="259045"/>
    <xdr:sp macro="" textlink="">
      <xdr:nvSpPr>
        <xdr:cNvPr id="493" name="n_3mainValue【市民会館】&#10;一人当たり面積"/>
        <xdr:cNvSpPr txBox="1"/>
      </xdr:nvSpPr>
      <xdr:spPr>
        <a:xfrm>
          <a:off x="7626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150513</xdr:rowOff>
    </xdr:from>
    <xdr:ext cx="469744" cy="259045"/>
    <xdr:sp macro="" textlink="">
      <xdr:nvSpPr>
        <xdr:cNvPr id="494" name="n_4mainValue【市民会館】&#10;一人当たり面積"/>
        <xdr:cNvSpPr txBox="1"/>
      </xdr:nvSpPr>
      <xdr:spPr>
        <a:xfrm>
          <a:off x="6737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97246</xdr:rowOff>
    </xdr:from>
    <xdr:to>
      <xdr:col>85</xdr:col>
      <xdr:colOff>177800</xdr:colOff>
      <xdr:row>40</xdr:row>
      <xdr:rowOff>27396</xdr:rowOff>
    </xdr:to>
    <xdr:sp macro="" textlink="">
      <xdr:nvSpPr>
        <xdr:cNvPr id="536" name="楕円 535"/>
        <xdr:cNvSpPr/>
      </xdr:nvSpPr>
      <xdr:spPr>
        <a:xfrm>
          <a:off x="162687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75673</xdr:rowOff>
    </xdr:from>
    <xdr:ext cx="405111" cy="259045"/>
    <xdr:sp macro="" textlink="">
      <xdr:nvSpPr>
        <xdr:cNvPr id="537" name="【一般廃棄物処理施設】&#10;有形固定資産減価償却率該当値テキスト"/>
        <xdr:cNvSpPr txBox="1"/>
      </xdr:nvSpPr>
      <xdr:spPr>
        <a:xfrm>
          <a:off x="16357600"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38" name="楕円 537"/>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148046</xdr:rowOff>
    </xdr:to>
    <xdr:cxnSp macro="">
      <xdr:nvCxnSpPr>
        <xdr:cNvPr id="539" name="直線コネクタ 538"/>
        <xdr:cNvCxnSpPr/>
      </xdr:nvCxnSpPr>
      <xdr:spPr>
        <a:xfrm>
          <a:off x="15481300" y="67970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5806</xdr:rowOff>
    </xdr:from>
    <xdr:to>
      <xdr:col>76</xdr:col>
      <xdr:colOff>165100</xdr:colOff>
      <xdr:row>39</xdr:row>
      <xdr:rowOff>107406</xdr:rowOff>
    </xdr:to>
    <xdr:sp macro="" textlink="">
      <xdr:nvSpPr>
        <xdr:cNvPr id="540" name="楕円 539"/>
        <xdr:cNvSpPr/>
      </xdr:nvSpPr>
      <xdr:spPr>
        <a:xfrm>
          <a:off x="14541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56606</xdr:rowOff>
    </xdr:from>
    <xdr:to>
      <xdr:col>81</xdr:col>
      <xdr:colOff>50800</xdr:colOff>
      <xdr:row>39</xdr:row>
      <xdr:rowOff>110490</xdr:rowOff>
    </xdr:to>
    <xdr:cxnSp macro="">
      <xdr:nvCxnSpPr>
        <xdr:cNvPr id="541" name="直線コネクタ 540"/>
        <xdr:cNvCxnSpPr/>
      </xdr:nvCxnSpPr>
      <xdr:spPr>
        <a:xfrm>
          <a:off x="14592300" y="67431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542" name="楕円 541"/>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56606</xdr:rowOff>
    </xdr:to>
    <xdr:cxnSp macro="">
      <xdr:nvCxnSpPr>
        <xdr:cNvPr id="543" name="直線コネクタ 542"/>
        <xdr:cNvCxnSpPr/>
      </xdr:nvCxnSpPr>
      <xdr:spPr>
        <a:xfrm>
          <a:off x="13703300" y="668437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62956</xdr:rowOff>
    </xdr:from>
    <xdr:to>
      <xdr:col>67</xdr:col>
      <xdr:colOff>101600</xdr:colOff>
      <xdr:row>38</xdr:row>
      <xdr:rowOff>164556</xdr:rowOff>
    </xdr:to>
    <xdr:sp macro="" textlink="">
      <xdr:nvSpPr>
        <xdr:cNvPr id="544" name="楕円 543"/>
        <xdr:cNvSpPr/>
      </xdr:nvSpPr>
      <xdr:spPr>
        <a:xfrm>
          <a:off x="12763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113756</xdr:rowOff>
    </xdr:from>
    <xdr:to>
      <xdr:col>71</xdr:col>
      <xdr:colOff>177800</xdr:colOff>
      <xdr:row>38</xdr:row>
      <xdr:rowOff>169273</xdr:rowOff>
    </xdr:to>
    <xdr:cxnSp macro="">
      <xdr:nvCxnSpPr>
        <xdr:cNvPr id="545" name="直線コネクタ 544"/>
        <xdr:cNvCxnSpPr/>
      </xdr:nvCxnSpPr>
      <xdr:spPr>
        <a:xfrm>
          <a:off x="12814300" y="66288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50"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98533</xdr:rowOff>
    </xdr:from>
    <xdr:ext cx="405111" cy="259045"/>
    <xdr:sp macro="" textlink="">
      <xdr:nvSpPr>
        <xdr:cNvPr id="551" name="n_2mainValue【一般廃棄物処理施設】&#10;有形固定資産減価償却率"/>
        <xdr:cNvSpPr txBox="1"/>
      </xdr:nvSpPr>
      <xdr:spPr>
        <a:xfrm>
          <a:off x="14389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552" name="n_3mainValue【一般廃棄物処理施設】&#10;有形固定資産減価償却率"/>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3" name="n_4main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110375</xdr:rowOff>
    </xdr:from>
    <xdr:to>
      <xdr:col>116</xdr:col>
      <xdr:colOff>114300</xdr:colOff>
      <xdr:row>39</xdr:row>
      <xdr:rowOff>40525</xdr:rowOff>
    </xdr:to>
    <xdr:sp macro="" textlink="">
      <xdr:nvSpPr>
        <xdr:cNvPr id="591" name="楕円 590"/>
        <xdr:cNvSpPr/>
      </xdr:nvSpPr>
      <xdr:spPr>
        <a:xfrm>
          <a:off x="22110700" y="66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88802</xdr:rowOff>
    </xdr:from>
    <xdr:ext cx="599010" cy="259045"/>
    <xdr:sp macro="" textlink="">
      <xdr:nvSpPr>
        <xdr:cNvPr id="592" name="【一般廃棄物処理施設】&#10;一人当たり有形固定資産（償却資産）額該当値テキスト"/>
        <xdr:cNvSpPr txBox="1"/>
      </xdr:nvSpPr>
      <xdr:spPr>
        <a:xfrm>
          <a:off x="22199600" y="660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116017</xdr:rowOff>
    </xdr:from>
    <xdr:to>
      <xdr:col>112</xdr:col>
      <xdr:colOff>38100</xdr:colOff>
      <xdr:row>39</xdr:row>
      <xdr:rowOff>46167</xdr:rowOff>
    </xdr:to>
    <xdr:sp macro="" textlink="">
      <xdr:nvSpPr>
        <xdr:cNvPr id="593" name="楕円 592"/>
        <xdr:cNvSpPr/>
      </xdr:nvSpPr>
      <xdr:spPr>
        <a:xfrm>
          <a:off x="21272500" y="66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161175</xdr:rowOff>
    </xdr:from>
    <xdr:to>
      <xdr:col>116</xdr:col>
      <xdr:colOff>63500</xdr:colOff>
      <xdr:row>38</xdr:row>
      <xdr:rowOff>166817</xdr:rowOff>
    </xdr:to>
    <xdr:cxnSp macro="">
      <xdr:nvCxnSpPr>
        <xdr:cNvPr id="594" name="直線コネクタ 593"/>
        <xdr:cNvCxnSpPr/>
      </xdr:nvCxnSpPr>
      <xdr:spPr>
        <a:xfrm flipV="1">
          <a:off x="21323300" y="6676275"/>
          <a:ext cx="8382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133002</xdr:rowOff>
    </xdr:from>
    <xdr:to>
      <xdr:col>107</xdr:col>
      <xdr:colOff>101600</xdr:colOff>
      <xdr:row>39</xdr:row>
      <xdr:rowOff>63152</xdr:rowOff>
    </xdr:to>
    <xdr:sp macro="" textlink="">
      <xdr:nvSpPr>
        <xdr:cNvPr id="595" name="楕円 594"/>
        <xdr:cNvSpPr/>
      </xdr:nvSpPr>
      <xdr:spPr>
        <a:xfrm>
          <a:off x="20383500" y="66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166817</xdr:rowOff>
    </xdr:from>
    <xdr:to>
      <xdr:col>111</xdr:col>
      <xdr:colOff>177800</xdr:colOff>
      <xdr:row>39</xdr:row>
      <xdr:rowOff>12352</xdr:rowOff>
    </xdr:to>
    <xdr:cxnSp macro="">
      <xdr:nvCxnSpPr>
        <xdr:cNvPr id="596" name="直線コネクタ 595"/>
        <xdr:cNvCxnSpPr/>
      </xdr:nvCxnSpPr>
      <xdr:spPr>
        <a:xfrm flipV="1">
          <a:off x="20434300" y="6681917"/>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129765</xdr:rowOff>
    </xdr:from>
    <xdr:to>
      <xdr:col>102</xdr:col>
      <xdr:colOff>165100</xdr:colOff>
      <xdr:row>39</xdr:row>
      <xdr:rowOff>59915</xdr:rowOff>
    </xdr:to>
    <xdr:sp macro="" textlink="">
      <xdr:nvSpPr>
        <xdr:cNvPr id="597" name="楕円 596"/>
        <xdr:cNvSpPr/>
      </xdr:nvSpPr>
      <xdr:spPr>
        <a:xfrm>
          <a:off x="19494500" y="66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9115</xdr:rowOff>
    </xdr:from>
    <xdr:to>
      <xdr:col>107</xdr:col>
      <xdr:colOff>50800</xdr:colOff>
      <xdr:row>39</xdr:row>
      <xdr:rowOff>12352</xdr:rowOff>
    </xdr:to>
    <xdr:cxnSp macro="">
      <xdr:nvCxnSpPr>
        <xdr:cNvPr id="598" name="直線コネクタ 597"/>
        <xdr:cNvCxnSpPr/>
      </xdr:nvCxnSpPr>
      <xdr:spPr>
        <a:xfrm>
          <a:off x="19545300" y="6695665"/>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148364</xdr:rowOff>
    </xdr:from>
    <xdr:to>
      <xdr:col>98</xdr:col>
      <xdr:colOff>38100</xdr:colOff>
      <xdr:row>39</xdr:row>
      <xdr:rowOff>78514</xdr:rowOff>
    </xdr:to>
    <xdr:sp macro="" textlink="">
      <xdr:nvSpPr>
        <xdr:cNvPr id="599" name="楕円 598"/>
        <xdr:cNvSpPr/>
      </xdr:nvSpPr>
      <xdr:spPr>
        <a:xfrm>
          <a:off x="18605500" y="66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9115</xdr:rowOff>
    </xdr:from>
    <xdr:to>
      <xdr:col>102</xdr:col>
      <xdr:colOff>114300</xdr:colOff>
      <xdr:row>39</xdr:row>
      <xdr:rowOff>27714</xdr:rowOff>
    </xdr:to>
    <xdr:cxnSp macro="">
      <xdr:nvCxnSpPr>
        <xdr:cNvPr id="600" name="直線コネクタ 599"/>
        <xdr:cNvCxnSpPr/>
      </xdr:nvCxnSpPr>
      <xdr:spPr>
        <a:xfrm flipV="1">
          <a:off x="18656300" y="6695665"/>
          <a:ext cx="8890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37294</xdr:rowOff>
    </xdr:from>
    <xdr:ext cx="599010" cy="259045"/>
    <xdr:sp macro="" textlink="">
      <xdr:nvSpPr>
        <xdr:cNvPr id="605" name="n_1mainValue【一般廃棄物処理施設】&#10;一人当たり有形固定資産（償却資産）額"/>
        <xdr:cNvSpPr txBox="1"/>
      </xdr:nvSpPr>
      <xdr:spPr>
        <a:xfrm>
          <a:off x="21011095" y="672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54279</xdr:rowOff>
    </xdr:from>
    <xdr:ext cx="599010" cy="259045"/>
    <xdr:sp macro="" textlink="">
      <xdr:nvSpPr>
        <xdr:cNvPr id="606" name="n_2mainValue【一般廃棄物処理施設】&#10;一人当たり有形固定資産（償却資産）額"/>
        <xdr:cNvSpPr txBox="1"/>
      </xdr:nvSpPr>
      <xdr:spPr>
        <a:xfrm>
          <a:off x="20134795" y="674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51042</xdr:rowOff>
    </xdr:from>
    <xdr:ext cx="599010" cy="259045"/>
    <xdr:sp macro="" textlink="">
      <xdr:nvSpPr>
        <xdr:cNvPr id="607" name="n_3mainValue【一般廃棄物処理施設】&#10;一人当たり有形固定資産（償却資産）額"/>
        <xdr:cNvSpPr txBox="1"/>
      </xdr:nvSpPr>
      <xdr:spPr>
        <a:xfrm>
          <a:off x="19245795" y="673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69641</xdr:rowOff>
    </xdr:from>
    <xdr:ext cx="534377" cy="259045"/>
    <xdr:sp macro="" textlink="">
      <xdr:nvSpPr>
        <xdr:cNvPr id="608" name="n_4mainValue【一般廃棄物処理施設】&#10;一人当たり有形固定資産（償却資産）額"/>
        <xdr:cNvSpPr txBox="1"/>
      </xdr:nvSpPr>
      <xdr:spPr>
        <a:xfrm>
          <a:off x="18389111" y="675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650" name="楕円 649"/>
        <xdr:cNvSpPr/>
      </xdr:nvSpPr>
      <xdr:spPr>
        <a:xfrm>
          <a:off x="16268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71681</xdr:rowOff>
    </xdr:from>
    <xdr:ext cx="405111" cy="259045"/>
    <xdr:sp macro="" textlink="">
      <xdr:nvSpPr>
        <xdr:cNvPr id="651" name="【保健センター・保健所】&#10;有形固定資産減価償却率該当値テキスト"/>
        <xdr:cNvSpPr txBox="1"/>
      </xdr:nvSpPr>
      <xdr:spPr>
        <a:xfrm>
          <a:off x="16357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652" name="楕円 651"/>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99604</xdr:rowOff>
    </xdr:to>
    <xdr:cxnSp macro="">
      <xdr:nvCxnSpPr>
        <xdr:cNvPr id="653" name="直線コネクタ 652"/>
        <xdr:cNvCxnSpPr/>
      </xdr:nvCxnSpPr>
      <xdr:spPr>
        <a:xfrm>
          <a:off x="15481300" y="101824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156573</xdr:rowOff>
    </xdr:from>
    <xdr:to>
      <xdr:col>76</xdr:col>
      <xdr:colOff>165100</xdr:colOff>
      <xdr:row>59</xdr:row>
      <xdr:rowOff>86723</xdr:rowOff>
    </xdr:to>
    <xdr:sp macro="" textlink="">
      <xdr:nvSpPr>
        <xdr:cNvPr id="654" name="楕円 653"/>
        <xdr:cNvSpPr/>
      </xdr:nvSpPr>
      <xdr:spPr>
        <a:xfrm>
          <a:off x="14541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59</xdr:row>
      <xdr:rowOff>66947</xdr:rowOff>
    </xdr:to>
    <xdr:cxnSp macro="">
      <xdr:nvCxnSpPr>
        <xdr:cNvPr id="655" name="直線コネクタ 654"/>
        <xdr:cNvCxnSpPr/>
      </xdr:nvCxnSpPr>
      <xdr:spPr>
        <a:xfrm>
          <a:off x="14592300" y="101514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125549</xdr:rowOff>
    </xdr:from>
    <xdr:to>
      <xdr:col>72</xdr:col>
      <xdr:colOff>38100</xdr:colOff>
      <xdr:row>59</xdr:row>
      <xdr:rowOff>55699</xdr:rowOff>
    </xdr:to>
    <xdr:sp macro="" textlink="">
      <xdr:nvSpPr>
        <xdr:cNvPr id="656" name="楕円 655"/>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35923</xdr:rowOff>
    </xdr:to>
    <xdr:cxnSp macro="">
      <xdr:nvCxnSpPr>
        <xdr:cNvPr id="657" name="直線コネクタ 656"/>
        <xdr:cNvCxnSpPr/>
      </xdr:nvCxnSpPr>
      <xdr:spPr>
        <a:xfrm>
          <a:off x="13703300" y="101204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658" name="楕円 657"/>
        <xdr:cNvSpPr/>
      </xdr:nvSpPr>
      <xdr:spPr>
        <a:xfrm>
          <a:off x="12763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59</xdr:row>
      <xdr:rowOff>4899</xdr:rowOff>
    </xdr:to>
    <xdr:cxnSp macro="">
      <xdr:nvCxnSpPr>
        <xdr:cNvPr id="659" name="直線コネクタ 658"/>
        <xdr:cNvCxnSpPr/>
      </xdr:nvCxnSpPr>
      <xdr:spPr>
        <a:xfrm>
          <a:off x="12814300" y="100877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664" name="n_1mainValue【保健センター・保健所】&#10;有形固定資産減価償却率"/>
        <xdr:cNvSpPr txBox="1"/>
      </xdr:nvSpPr>
      <xdr:spPr>
        <a:xfrm>
          <a:off x="15266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103250</xdr:rowOff>
    </xdr:from>
    <xdr:ext cx="405111" cy="259045"/>
    <xdr:sp macro="" textlink="">
      <xdr:nvSpPr>
        <xdr:cNvPr id="665" name="n_2mainValue【保健センター・保健所】&#10;有形固定資産減価償却率"/>
        <xdr:cNvSpPr txBox="1"/>
      </xdr:nvSpPr>
      <xdr:spPr>
        <a:xfrm>
          <a:off x="14389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666" name="n_3mainValue【保健センター・保健所】&#10;有形固定資産減価償却率"/>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39568</xdr:rowOff>
    </xdr:from>
    <xdr:ext cx="405111" cy="259045"/>
    <xdr:sp macro="" textlink="">
      <xdr:nvSpPr>
        <xdr:cNvPr id="667" name="n_4mainValue【保健センター・保健所】&#10;有形固定資産減価償却率"/>
        <xdr:cNvSpPr txBox="1"/>
      </xdr:nvSpPr>
      <xdr:spPr>
        <a:xfrm>
          <a:off x="12611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707" name="楕円 706"/>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708" name="【保健センター・保健所】&#10;一人当たり面積該当値テキスト"/>
        <xdr:cNvSpPr txBox="1"/>
      </xdr:nvSpPr>
      <xdr:spPr>
        <a:xfrm>
          <a:off x="22199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709" name="楕円 708"/>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137160</xdr:rowOff>
    </xdr:to>
    <xdr:cxnSp macro="">
      <xdr:nvCxnSpPr>
        <xdr:cNvPr id="710" name="直線コネクタ 709"/>
        <xdr:cNvCxnSpPr/>
      </xdr:nvCxnSpPr>
      <xdr:spPr>
        <a:xfrm>
          <a:off x="21323300" y="1093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86360</xdr:rowOff>
    </xdr:from>
    <xdr:to>
      <xdr:col>107</xdr:col>
      <xdr:colOff>101600</xdr:colOff>
      <xdr:row>64</xdr:row>
      <xdr:rowOff>16510</xdr:rowOff>
    </xdr:to>
    <xdr:sp macro="" textlink="">
      <xdr:nvSpPr>
        <xdr:cNvPr id="711" name="楕円 710"/>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137160</xdr:rowOff>
    </xdr:to>
    <xdr:cxnSp macro="">
      <xdr:nvCxnSpPr>
        <xdr:cNvPr id="712" name="直線コネクタ 711"/>
        <xdr:cNvCxnSpPr/>
      </xdr:nvCxnSpPr>
      <xdr:spPr>
        <a:xfrm>
          <a:off x="20434300" y="1093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90170</xdr:rowOff>
    </xdr:from>
    <xdr:to>
      <xdr:col>102</xdr:col>
      <xdr:colOff>165100</xdr:colOff>
      <xdr:row>64</xdr:row>
      <xdr:rowOff>20320</xdr:rowOff>
    </xdr:to>
    <xdr:sp macro="" textlink="">
      <xdr:nvSpPr>
        <xdr:cNvPr id="713" name="楕円 712"/>
        <xdr:cNvSpPr/>
      </xdr:nvSpPr>
      <xdr:spPr>
        <a:xfrm>
          <a:off x="19494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140970</xdr:rowOff>
    </xdr:to>
    <xdr:cxnSp macro="">
      <xdr:nvCxnSpPr>
        <xdr:cNvPr id="714" name="直線コネクタ 713"/>
        <xdr:cNvCxnSpPr/>
      </xdr:nvCxnSpPr>
      <xdr:spPr>
        <a:xfrm flipV="1">
          <a:off x="19545300" y="10938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90170</xdr:rowOff>
    </xdr:from>
    <xdr:to>
      <xdr:col>98</xdr:col>
      <xdr:colOff>38100</xdr:colOff>
      <xdr:row>64</xdr:row>
      <xdr:rowOff>20320</xdr:rowOff>
    </xdr:to>
    <xdr:sp macro="" textlink="">
      <xdr:nvSpPr>
        <xdr:cNvPr id="715" name="楕円 714"/>
        <xdr:cNvSpPr/>
      </xdr:nvSpPr>
      <xdr:spPr>
        <a:xfrm>
          <a:off x="18605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140970</xdr:rowOff>
    </xdr:from>
    <xdr:to>
      <xdr:col>102</xdr:col>
      <xdr:colOff>114300</xdr:colOff>
      <xdr:row>63</xdr:row>
      <xdr:rowOff>140970</xdr:rowOff>
    </xdr:to>
    <xdr:cxnSp macro="">
      <xdr:nvCxnSpPr>
        <xdr:cNvPr id="716" name="直線コネクタ 715"/>
        <xdr:cNvCxnSpPr/>
      </xdr:nvCxnSpPr>
      <xdr:spPr>
        <a:xfrm>
          <a:off x="18656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721" name="n_1mainValue【保健センター・保健所】&#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722" name="n_2mainValue【保健センター・保健所】&#10;一人当たり面積"/>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11447</xdr:rowOff>
    </xdr:from>
    <xdr:ext cx="469744" cy="259045"/>
    <xdr:sp macro="" textlink="">
      <xdr:nvSpPr>
        <xdr:cNvPr id="723" name="n_3mainValue【保健センター・保健所】&#10;一人当たり面積"/>
        <xdr:cNvSpPr txBox="1"/>
      </xdr:nvSpPr>
      <xdr:spPr>
        <a:xfrm>
          <a:off x="19310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11447</xdr:rowOff>
    </xdr:from>
    <xdr:ext cx="469744" cy="259045"/>
    <xdr:sp macro="" textlink="">
      <xdr:nvSpPr>
        <xdr:cNvPr id="724" name="n_4mainValue【保健センター・保健所】&#10;一人当たり面積"/>
        <xdr:cNvSpPr txBox="1"/>
      </xdr:nvSpPr>
      <xdr:spPr>
        <a:xfrm>
          <a:off x="18421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64" name="楕円 763"/>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765" name="【消防施設】&#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38100</xdr:rowOff>
    </xdr:from>
    <xdr:to>
      <xdr:col>81</xdr:col>
      <xdr:colOff>101600</xdr:colOff>
      <xdr:row>81</xdr:row>
      <xdr:rowOff>139700</xdr:rowOff>
    </xdr:to>
    <xdr:sp macro="" textlink="">
      <xdr:nvSpPr>
        <xdr:cNvPr id="766" name="楕円 765"/>
        <xdr:cNvSpPr/>
      </xdr:nvSpPr>
      <xdr:spPr>
        <a:xfrm>
          <a:off x="154305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88900</xdr:rowOff>
    </xdr:to>
    <xdr:cxnSp macro="">
      <xdr:nvCxnSpPr>
        <xdr:cNvPr id="767" name="直線コネクタ 766"/>
        <xdr:cNvCxnSpPr/>
      </xdr:nvCxnSpPr>
      <xdr:spPr>
        <a:xfrm flipV="1">
          <a:off x="15481300" y="139598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768" name="楕円 767"/>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88900</xdr:rowOff>
    </xdr:to>
    <xdr:cxnSp macro="">
      <xdr:nvCxnSpPr>
        <xdr:cNvPr id="769" name="直線コネクタ 768"/>
        <xdr:cNvCxnSpPr/>
      </xdr:nvCxnSpPr>
      <xdr:spPr>
        <a:xfrm>
          <a:off x="14592300" y="139750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165100</xdr:rowOff>
    </xdr:from>
    <xdr:to>
      <xdr:col>72</xdr:col>
      <xdr:colOff>38100</xdr:colOff>
      <xdr:row>81</xdr:row>
      <xdr:rowOff>95250</xdr:rowOff>
    </xdr:to>
    <xdr:sp macro="" textlink="">
      <xdr:nvSpPr>
        <xdr:cNvPr id="770" name="楕円 769"/>
        <xdr:cNvSpPr/>
      </xdr:nvSpPr>
      <xdr:spPr>
        <a:xfrm>
          <a:off x="13652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44450</xdr:rowOff>
    </xdr:from>
    <xdr:to>
      <xdr:col>76</xdr:col>
      <xdr:colOff>114300</xdr:colOff>
      <xdr:row>81</xdr:row>
      <xdr:rowOff>87630</xdr:rowOff>
    </xdr:to>
    <xdr:cxnSp macro="">
      <xdr:nvCxnSpPr>
        <xdr:cNvPr id="771" name="直線コネクタ 770"/>
        <xdr:cNvCxnSpPr/>
      </xdr:nvCxnSpPr>
      <xdr:spPr>
        <a:xfrm>
          <a:off x="13703300" y="139319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152400</xdr:rowOff>
    </xdr:from>
    <xdr:to>
      <xdr:col>67</xdr:col>
      <xdr:colOff>101600</xdr:colOff>
      <xdr:row>81</xdr:row>
      <xdr:rowOff>82550</xdr:rowOff>
    </xdr:to>
    <xdr:sp macro="" textlink="">
      <xdr:nvSpPr>
        <xdr:cNvPr id="772" name="楕円 771"/>
        <xdr:cNvSpPr/>
      </xdr:nvSpPr>
      <xdr:spPr>
        <a:xfrm>
          <a:off x="12763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31750</xdr:rowOff>
    </xdr:from>
    <xdr:to>
      <xdr:col>71</xdr:col>
      <xdr:colOff>177800</xdr:colOff>
      <xdr:row>81</xdr:row>
      <xdr:rowOff>44450</xdr:rowOff>
    </xdr:to>
    <xdr:cxnSp macro="">
      <xdr:nvCxnSpPr>
        <xdr:cNvPr id="773" name="直線コネクタ 772"/>
        <xdr:cNvCxnSpPr/>
      </xdr:nvCxnSpPr>
      <xdr:spPr>
        <a:xfrm>
          <a:off x="12814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156227</xdr:rowOff>
    </xdr:from>
    <xdr:ext cx="405111" cy="259045"/>
    <xdr:sp macro="" textlink="">
      <xdr:nvSpPr>
        <xdr:cNvPr id="778" name="n_1mainValue【消防施設】&#10;有形固定資産減価償却率"/>
        <xdr:cNvSpPr txBox="1"/>
      </xdr:nvSpPr>
      <xdr:spPr>
        <a:xfrm>
          <a:off x="15266044" y="1370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779" name="n_2mainValue【消防施設】&#10;有形固定資産減価償却率"/>
        <xdr:cNvSpPr txBox="1"/>
      </xdr:nvSpPr>
      <xdr:spPr>
        <a:xfrm>
          <a:off x="14389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780" name="n_3mainValue【消防施設】&#10;有形固定資産減価償却率"/>
        <xdr:cNvSpPr txBox="1"/>
      </xdr:nvSpPr>
      <xdr:spPr>
        <a:xfrm>
          <a:off x="13500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99077</xdr:rowOff>
    </xdr:from>
    <xdr:ext cx="405111" cy="259045"/>
    <xdr:sp macro="" textlink="">
      <xdr:nvSpPr>
        <xdr:cNvPr id="781" name="n_4mainValue【消防施設】&#10;有形固定資産減価償却率"/>
        <xdr:cNvSpPr txBox="1"/>
      </xdr:nvSpPr>
      <xdr:spPr>
        <a:xfrm>
          <a:off x="12611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62807</xdr:rowOff>
    </xdr:from>
    <xdr:to>
      <xdr:col>116</xdr:col>
      <xdr:colOff>114300</xdr:colOff>
      <xdr:row>86</xdr:row>
      <xdr:rowOff>164407</xdr:rowOff>
    </xdr:to>
    <xdr:sp macro="" textlink="">
      <xdr:nvSpPr>
        <xdr:cNvPr id="821" name="楕円 820"/>
        <xdr:cNvSpPr/>
      </xdr:nvSpPr>
      <xdr:spPr>
        <a:xfrm>
          <a:off x="221107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62864</xdr:rowOff>
    </xdr:from>
    <xdr:to>
      <xdr:col>112</xdr:col>
      <xdr:colOff>38100</xdr:colOff>
      <xdr:row>86</xdr:row>
      <xdr:rowOff>164464</xdr:rowOff>
    </xdr:to>
    <xdr:sp macro="" textlink="">
      <xdr:nvSpPr>
        <xdr:cNvPr id="823" name="楕円 822"/>
        <xdr:cNvSpPr/>
      </xdr:nvSpPr>
      <xdr:spPr>
        <a:xfrm>
          <a:off x="212725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113607</xdr:rowOff>
    </xdr:from>
    <xdr:to>
      <xdr:col>116</xdr:col>
      <xdr:colOff>63500</xdr:colOff>
      <xdr:row>86</xdr:row>
      <xdr:rowOff>113664</xdr:rowOff>
    </xdr:to>
    <xdr:cxnSp macro="">
      <xdr:nvCxnSpPr>
        <xdr:cNvPr id="824" name="直線コネクタ 823"/>
        <xdr:cNvCxnSpPr/>
      </xdr:nvCxnSpPr>
      <xdr:spPr>
        <a:xfrm flipV="1">
          <a:off x="21323300" y="14858307"/>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62883</xdr:rowOff>
    </xdr:from>
    <xdr:to>
      <xdr:col>107</xdr:col>
      <xdr:colOff>101600</xdr:colOff>
      <xdr:row>86</xdr:row>
      <xdr:rowOff>164483</xdr:rowOff>
    </xdr:to>
    <xdr:sp macro="" textlink="">
      <xdr:nvSpPr>
        <xdr:cNvPr id="825" name="楕円 824"/>
        <xdr:cNvSpPr/>
      </xdr:nvSpPr>
      <xdr:spPr>
        <a:xfrm>
          <a:off x="20383500" y="14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113664</xdr:rowOff>
    </xdr:from>
    <xdr:to>
      <xdr:col>111</xdr:col>
      <xdr:colOff>177800</xdr:colOff>
      <xdr:row>86</xdr:row>
      <xdr:rowOff>113683</xdr:rowOff>
    </xdr:to>
    <xdr:cxnSp macro="">
      <xdr:nvCxnSpPr>
        <xdr:cNvPr id="826" name="直線コネクタ 825"/>
        <xdr:cNvCxnSpPr/>
      </xdr:nvCxnSpPr>
      <xdr:spPr>
        <a:xfrm flipV="1">
          <a:off x="20434300" y="1485836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62886</xdr:rowOff>
    </xdr:from>
    <xdr:to>
      <xdr:col>102</xdr:col>
      <xdr:colOff>165100</xdr:colOff>
      <xdr:row>86</xdr:row>
      <xdr:rowOff>164486</xdr:rowOff>
    </xdr:to>
    <xdr:sp macro="" textlink="">
      <xdr:nvSpPr>
        <xdr:cNvPr id="827" name="楕円 826"/>
        <xdr:cNvSpPr/>
      </xdr:nvSpPr>
      <xdr:spPr>
        <a:xfrm>
          <a:off x="19494500" y="148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113683</xdr:rowOff>
    </xdr:from>
    <xdr:to>
      <xdr:col>107</xdr:col>
      <xdr:colOff>50800</xdr:colOff>
      <xdr:row>86</xdr:row>
      <xdr:rowOff>113686</xdr:rowOff>
    </xdr:to>
    <xdr:cxnSp macro="">
      <xdr:nvCxnSpPr>
        <xdr:cNvPr id="828" name="直線コネクタ 827"/>
        <xdr:cNvCxnSpPr/>
      </xdr:nvCxnSpPr>
      <xdr:spPr>
        <a:xfrm flipV="1">
          <a:off x="19545300" y="1485838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62898</xdr:rowOff>
    </xdr:from>
    <xdr:to>
      <xdr:col>98</xdr:col>
      <xdr:colOff>38100</xdr:colOff>
      <xdr:row>86</xdr:row>
      <xdr:rowOff>164498</xdr:rowOff>
    </xdr:to>
    <xdr:sp macro="" textlink="">
      <xdr:nvSpPr>
        <xdr:cNvPr id="829" name="楕円 828"/>
        <xdr:cNvSpPr/>
      </xdr:nvSpPr>
      <xdr:spPr>
        <a:xfrm>
          <a:off x="18605500" y="148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113686</xdr:rowOff>
    </xdr:from>
    <xdr:to>
      <xdr:col>102</xdr:col>
      <xdr:colOff>114300</xdr:colOff>
      <xdr:row>86</xdr:row>
      <xdr:rowOff>113698</xdr:rowOff>
    </xdr:to>
    <xdr:cxnSp macro="">
      <xdr:nvCxnSpPr>
        <xdr:cNvPr id="830" name="直線コネクタ 829"/>
        <xdr:cNvCxnSpPr/>
      </xdr:nvCxnSpPr>
      <xdr:spPr>
        <a:xfrm flipV="1">
          <a:off x="18656300" y="1485838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155591</xdr:rowOff>
    </xdr:from>
    <xdr:ext cx="469744" cy="259045"/>
    <xdr:sp macro="" textlink="">
      <xdr:nvSpPr>
        <xdr:cNvPr id="835" name="n_1mainValue【消防施設】&#10;一人当たり面積"/>
        <xdr:cNvSpPr txBox="1"/>
      </xdr:nvSpPr>
      <xdr:spPr>
        <a:xfrm>
          <a:off x="21075727" y="149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9560</xdr:rowOff>
    </xdr:from>
    <xdr:ext cx="469744" cy="259045"/>
    <xdr:sp macro="" textlink="">
      <xdr:nvSpPr>
        <xdr:cNvPr id="836" name="n_2mainValue【消防施設】&#10;一人当たり面積"/>
        <xdr:cNvSpPr txBox="1"/>
      </xdr:nvSpPr>
      <xdr:spPr>
        <a:xfrm>
          <a:off x="20199427" y="1458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9563</xdr:rowOff>
    </xdr:from>
    <xdr:ext cx="469744" cy="259045"/>
    <xdr:sp macro="" textlink="">
      <xdr:nvSpPr>
        <xdr:cNvPr id="837" name="n_3mainValue【消防施設】&#10;一人当たり面積"/>
        <xdr:cNvSpPr txBox="1"/>
      </xdr:nvSpPr>
      <xdr:spPr>
        <a:xfrm>
          <a:off x="19310427" y="145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838" name="n_4mainValue【消防施設】&#10;一人当たり面積"/>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880" name="楕円 879"/>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881" name="【庁舎】&#10;有形固定資産減価償却率該当値テキスト"/>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31931</xdr:rowOff>
    </xdr:from>
    <xdr:to>
      <xdr:col>81</xdr:col>
      <xdr:colOff>101600</xdr:colOff>
      <xdr:row>102</xdr:row>
      <xdr:rowOff>133531</xdr:rowOff>
    </xdr:to>
    <xdr:sp macro="" textlink="">
      <xdr:nvSpPr>
        <xdr:cNvPr id="882" name="楕円 881"/>
        <xdr:cNvSpPr/>
      </xdr:nvSpPr>
      <xdr:spPr>
        <a:xfrm>
          <a:off x="15430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82731</xdr:rowOff>
    </xdr:from>
    <xdr:to>
      <xdr:col>85</xdr:col>
      <xdr:colOff>127000</xdr:colOff>
      <xdr:row>102</xdr:row>
      <xdr:rowOff>139881</xdr:rowOff>
    </xdr:to>
    <xdr:cxnSp macro="">
      <xdr:nvCxnSpPr>
        <xdr:cNvPr id="883" name="直線コネクタ 882"/>
        <xdr:cNvCxnSpPr/>
      </xdr:nvCxnSpPr>
      <xdr:spPr>
        <a:xfrm>
          <a:off x="15481300" y="1757063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884" name="楕円 883"/>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25581</xdr:rowOff>
    </xdr:from>
    <xdr:to>
      <xdr:col>81</xdr:col>
      <xdr:colOff>50800</xdr:colOff>
      <xdr:row>102</xdr:row>
      <xdr:rowOff>82731</xdr:rowOff>
    </xdr:to>
    <xdr:cxnSp macro="">
      <xdr:nvCxnSpPr>
        <xdr:cNvPr id="885" name="直線コネクタ 884"/>
        <xdr:cNvCxnSpPr/>
      </xdr:nvCxnSpPr>
      <xdr:spPr>
        <a:xfrm>
          <a:off x="14592300" y="175134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90714</xdr:rowOff>
    </xdr:from>
    <xdr:to>
      <xdr:col>72</xdr:col>
      <xdr:colOff>38100</xdr:colOff>
      <xdr:row>102</xdr:row>
      <xdr:rowOff>20864</xdr:rowOff>
    </xdr:to>
    <xdr:sp macro="" textlink="">
      <xdr:nvSpPr>
        <xdr:cNvPr id="886" name="楕円 885"/>
        <xdr:cNvSpPr/>
      </xdr:nvSpPr>
      <xdr:spPr>
        <a:xfrm>
          <a:off x="13652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141514</xdr:rowOff>
    </xdr:from>
    <xdr:to>
      <xdr:col>76</xdr:col>
      <xdr:colOff>114300</xdr:colOff>
      <xdr:row>102</xdr:row>
      <xdr:rowOff>25581</xdr:rowOff>
    </xdr:to>
    <xdr:cxnSp macro="">
      <xdr:nvCxnSpPr>
        <xdr:cNvPr id="887" name="直線コネクタ 886"/>
        <xdr:cNvCxnSpPr/>
      </xdr:nvCxnSpPr>
      <xdr:spPr>
        <a:xfrm>
          <a:off x="13703300" y="1745796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40095</xdr:rowOff>
    </xdr:from>
    <xdr:to>
      <xdr:col>67</xdr:col>
      <xdr:colOff>101600</xdr:colOff>
      <xdr:row>101</xdr:row>
      <xdr:rowOff>141695</xdr:rowOff>
    </xdr:to>
    <xdr:sp macro="" textlink="">
      <xdr:nvSpPr>
        <xdr:cNvPr id="888" name="楕円 887"/>
        <xdr:cNvSpPr/>
      </xdr:nvSpPr>
      <xdr:spPr>
        <a:xfrm>
          <a:off x="12763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90895</xdr:rowOff>
    </xdr:from>
    <xdr:to>
      <xdr:col>71</xdr:col>
      <xdr:colOff>177800</xdr:colOff>
      <xdr:row>101</xdr:row>
      <xdr:rowOff>141514</xdr:rowOff>
    </xdr:to>
    <xdr:cxnSp macro="">
      <xdr:nvCxnSpPr>
        <xdr:cNvPr id="889" name="直線コネクタ 888"/>
        <xdr:cNvCxnSpPr/>
      </xdr:nvCxnSpPr>
      <xdr:spPr>
        <a:xfrm>
          <a:off x="12814300" y="1740734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150058</xdr:rowOff>
    </xdr:from>
    <xdr:ext cx="405111" cy="259045"/>
    <xdr:sp macro="" textlink="">
      <xdr:nvSpPr>
        <xdr:cNvPr id="894" name="n_1mainValue【庁舎】&#10;有形固定資産減価償却率"/>
        <xdr:cNvSpPr txBox="1"/>
      </xdr:nvSpPr>
      <xdr:spPr>
        <a:xfrm>
          <a:off x="15266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895" name="n_2mainValue【庁舎】&#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37391</xdr:rowOff>
    </xdr:from>
    <xdr:ext cx="405111" cy="259045"/>
    <xdr:sp macro="" textlink="">
      <xdr:nvSpPr>
        <xdr:cNvPr id="896" name="n_3mainValue【庁舎】&#10;有形固定資産減価償却率"/>
        <xdr:cNvSpPr txBox="1"/>
      </xdr:nvSpPr>
      <xdr:spPr>
        <a:xfrm>
          <a:off x="13500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158222</xdr:rowOff>
    </xdr:from>
    <xdr:ext cx="405111" cy="259045"/>
    <xdr:sp macro="" textlink="">
      <xdr:nvSpPr>
        <xdr:cNvPr id="897" name="n_4mainValue【庁舎】&#10;有形固定資産減価償却率"/>
        <xdr:cNvSpPr txBox="1"/>
      </xdr:nvSpPr>
      <xdr:spPr>
        <a:xfrm>
          <a:off x="12611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939" name="楕円 938"/>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940" name="【庁舎】&#10;一人当たり面積該当値テキスト"/>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941" name="楕円 940"/>
        <xdr:cNvSpPr/>
      </xdr:nvSpPr>
      <xdr:spPr>
        <a:xfrm>
          <a:off x="2127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170906</xdr:rowOff>
    </xdr:from>
    <xdr:to>
      <xdr:col>116</xdr:col>
      <xdr:colOff>63500</xdr:colOff>
      <xdr:row>105</xdr:row>
      <xdr:rowOff>7620</xdr:rowOff>
    </xdr:to>
    <xdr:cxnSp macro="">
      <xdr:nvCxnSpPr>
        <xdr:cNvPr id="942" name="直線コネクタ 941"/>
        <xdr:cNvCxnSpPr/>
      </xdr:nvCxnSpPr>
      <xdr:spPr>
        <a:xfrm>
          <a:off x="21323300" y="1800170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128270</xdr:rowOff>
    </xdr:from>
    <xdr:to>
      <xdr:col>107</xdr:col>
      <xdr:colOff>101600</xdr:colOff>
      <xdr:row>105</xdr:row>
      <xdr:rowOff>58420</xdr:rowOff>
    </xdr:to>
    <xdr:sp macro="" textlink="">
      <xdr:nvSpPr>
        <xdr:cNvPr id="943" name="楕円 942"/>
        <xdr:cNvSpPr/>
      </xdr:nvSpPr>
      <xdr:spPr>
        <a:xfrm>
          <a:off x="2038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7620</xdr:rowOff>
    </xdr:to>
    <xdr:cxnSp macro="">
      <xdr:nvCxnSpPr>
        <xdr:cNvPr id="944" name="直線コネクタ 943"/>
        <xdr:cNvCxnSpPr/>
      </xdr:nvCxnSpPr>
      <xdr:spPr>
        <a:xfrm flipV="1">
          <a:off x="20434300" y="1800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141332</xdr:rowOff>
    </xdr:from>
    <xdr:to>
      <xdr:col>102</xdr:col>
      <xdr:colOff>165100</xdr:colOff>
      <xdr:row>105</xdr:row>
      <xdr:rowOff>71482</xdr:rowOff>
    </xdr:to>
    <xdr:sp macro="" textlink="">
      <xdr:nvSpPr>
        <xdr:cNvPr id="945" name="楕円 944"/>
        <xdr:cNvSpPr/>
      </xdr:nvSpPr>
      <xdr:spPr>
        <a:xfrm>
          <a:off x="19494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xdr:rowOff>
    </xdr:from>
    <xdr:to>
      <xdr:col>107</xdr:col>
      <xdr:colOff>50800</xdr:colOff>
      <xdr:row>105</xdr:row>
      <xdr:rowOff>20682</xdr:rowOff>
    </xdr:to>
    <xdr:cxnSp macro="">
      <xdr:nvCxnSpPr>
        <xdr:cNvPr id="946" name="直線コネクタ 945"/>
        <xdr:cNvCxnSpPr/>
      </xdr:nvCxnSpPr>
      <xdr:spPr>
        <a:xfrm flipV="1">
          <a:off x="19545300" y="180098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152763</xdr:rowOff>
    </xdr:from>
    <xdr:to>
      <xdr:col>98</xdr:col>
      <xdr:colOff>38100</xdr:colOff>
      <xdr:row>105</xdr:row>
      <xdr:rowOff>82913</xdr:rowOff>
    </xdr:to>
    <xdr:sp macro="" textlink="">
      <xdr:nvSpPr>
        <xdr:cNvPr id="947" name="楕円 946"/>
        <xdr:cNvSpPr/>
      </xdr:nvSpPr>
      <xdr:spPr>
        <a:xfrm>
          <a:off x="18605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20682</xdr:rowOff>
    </xdr:from>
    <xdr:to>
      <xdr:col>102</xdr:col>
      <xdr:colOff>114300</xdr:colOff>
      <xdr:row>105</xdr:row>
      <xdr:rowOff>32113</xdr:rowOff>
    </xdr:to>
    <xdr:cxnSp macro="">
      <xdr:nvCxnSpPr>
        <xdr:cNvPr id="948" name="直線コネクタ 947"/>
        <xdr:cNvCxnSpPr/>
      </xdr:nvCxnSpPr>
      <xdr:spPr>
        <a:xfrm flipV="1">
          <a:off x="18656300" y="180229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953" name="n_1mainValue【庁舎】&#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74947</xdr:rowOff>
    </xdr:from>
    <xdr:ext cx="469744" cy="259045"/>
    <xdr:sp macro="" textlink="">
      <xdr:nvSpPr>
        <xdr:cNvPr id="954" name="n_2mainValue【庁舎】&#10;一人当たり面積"/>
        <xdr:cNvSpPr txBox="1"/>
      </xdr:nvSpPr>
      <xdr:spPr>
        <a:xfrm>
          <a:off x="20199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88009</xdr:rowOff>
    </xdr:from>
    <xdr:ext cx="469744" cy="259045"/>
    <xdr:sp macro="" textlink="">
      <xdr:nvSpPr>
        <xdr:cNvPr id="955" name="n_3mainValue【庁舎】&#10;一人当たり面積"/>
        <xdr:cNvSpPr txBox="1"/>
      </xdr:nvSpPr>
      <xdr:spPr>
        <a:xfrm>
          <a:off x="19310427" y="177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99440</xdr:rowOff>
    </xdr:from>
    <xdr:ext cx="469744" cy="259045"/>
    <xdr:sp macro="" textlink="">
      <xdr:nvSpPr>
        <xdr:cNvPr id="956" name="n_4mainValue【庁舎】&#10;一人当たり面積"/>
        <xdr:cNvSpPr txBox="1"/>
      </xdr:nvSpPr>
      <xdr:spPr>
        <a:xfrm>
          <a:off x="18421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類似団体内平均値と比較して有形固定資産減価償却率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高くなっている施設</a:t>
          </a:r>
          <a:r>
            <a:rPr lang="ja-JP" altLang="en-US" sz="1100" b="0" i="0" baseline="0">
              <a:solidFill>
                <a:schemeClr val="dk1"/>
              </a:solidFill>
              <a:effectLst/>
              <a:latin typeface="+mn-lt"/>
              <a:ea typeface="+mn-ea"/>
              <a:cs typeface="+mn-cs"/>
            </a:rPr>
            <a:t>もしくは同水準となっている施設は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図書館及び</a:t>
          </a:r>
          <a:r>
            <a:rPr lang="ja-JP" altLang="ja-JP" sz="1100" b="0" i="0" baseline="0">
              <a:solidFill>
                <a:schemeClr val="dk1"/>
              </a:solidFill>
              <a:effectLst/>
              <a:latin typeface="+mn-lt"/>
              <a:ea typeface="+mn-ea"/>
              <a:cs typeface="+mn-cs"/>
            </a:rPr>
            <a:t>一般廃棄物処理施設</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ある。図書館は大規模改修、一般廃棄物処理施設（一部事務組合）は建替えを予定している。</a:t>
          </a:r>
          <a:endParaRPr lang="ja-JP" altLang="ja-JP" sz="1400">
            <a:effectLst/>
          </a:endParaRPr>
        </a:p>
        <a:p>
          <a:pPr algn="l"/>
          <a:r>
            <a:rPr lang="ja-JP" altLang="ja-JP" sz="1100" b="0" i="0" baseline="0">
              <a:solidFill>
                <a:schemeClr val="dk1"/>
              </a:solidFill>
              <a:effectLst/>
              <a:latin typeface="+mn-lt"/>
              <a:ea typeface="+mn-ea"/>
              <a:cs typeface="+mn-cs"/>
            </a:rPr>
            <a:t>一人当たり面積等において、類似団体内平均値を超えている施設は、図書館、体育館・プール及び庁舎である。図書館については、市内に２施設あるが、閉館日を別々に</a:t>
          </a:r>
          <a:r>
            <a:rPr lang="ja-JP" altLang="en-US" sz="1100" b="0" i="0" baseline="0">
              <a:solidFill>
                <a:schemeClr val="dk1"/>
              </a:solidFill>
              <a:effectLst/>
              <a:latin typeface="+mn-lt"/>
              <a:ea typeface="+mn-ea"/>
              <a:cs typeface="+mn-cs"/>
            </a:rPr>
            <a:t>する等、</a:t>
          </a:r>
          <a:r>
            <a:rPr lang="ja-JP" altLang="ja-JP" sz="1100" b="0" i="0" baseline="0">
              <a:solidFill>
                <a:schemeClr val="dk1"/>
              </a:solidFill>
              <a:effectLst/>
              <a:latin typeface="+mn-lt"/>
              <a:ea typeface="+mn-ea"/>
              <a:cs typeface="+mn-cs"/>
            </a:rPr>
            <a:t>利用率を高める工夫をしている。体育館・プールについて、体育館は４施設、プールは１施設あり、一人当たり面積が大きくなっているため、体育館のうち１施設を廃止する予定である。庁舎については、平成２８年度に本庁舎を建替えたが、それまで分庁舎として活用していた施設も同機能を持ったまま残っているため、一部の庁舎を除却する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42,307
41,975
182.38
39,552,937
38,883,260
587,436
13,253,475
28,693,884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良い指数を維持しているものの、人口減少に伴う市税の減などが見込まれることから、第２次洲本市行政改革実施方策に基づき、一般事業費等の削減、事務改善の全庁的な推進を行うとともに、積極的な企業誘致や定住促進の実施、税収等の収納率の向上、新たな自主財源の確保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27940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148590</xdr:rowOff>
    </xdr:from>
    <xdr:to>
      <xdr:col>7</xdr:col>
      <xdr:colOff>31750</xdr:colOff>
      <xdr:row>41</xdr:row>
      <xdr:rowOff>78740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88917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普通交付税の増や臨時財政対策債の増により、前年度と比べ８．０ポイント改善した。</a:t>
          </a:r>
        </a:p>
        <a:p>
          <a:r>
            <a:rPr kumimoji="1" lang="ja-JP" altLang="en-US" sz="1300">
              <a:latin typeface="ＭＳ Ｐゴシック" panose="020B0600070205080204" pitchFamily="50" charset="-128"/>
              <a:ea typeface="ＭＳ Ｐゴシック" panose="020B0600070205080204" pitchFamily="50" charset="-128"/>
            </a:rPr>
            <a:t>　今後は、第２次洲本市行政改革実施方策に基づく義務的経費の削減、地方債の発行抑制により、公債費の軽減に努めるとともに、税収等の収納率の向上や新たな自主財源の確保に取り組み、経常収支比率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60113</xdr:rowOff>
    </xdr:from>
    <xdr:to>
      <xdr:col>23</xdr:col>
      <xdr:colOff>133350</xdr:colOff>
      <xdr:row>61</xdr:row>
      <xdr:rowOff>38946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75663"/>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61</xdr:row>
      <xdr:rowOff>75142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973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101812</xdr:rowOff>
    </xdr:from>
    <xdr:to>
      <xdr:col>15</xdr:col>
      <xdr:colOff>82550</xdr:colOff>
      <xdr:row>61</xdr:row>
      <xdr:rowOff>75142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888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101812</xdr:rowOff>
    </xdr:from>
    <xdr:to>
      <xdr:col>11</xdr:col>
      <xdr:colOff>31750</xdr:colOff>
      <xdr:row>61</xdr:row>
      <xdr:rowOff>91229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8881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9313</xdr:rowOff>
    </xdr:from>
    <xdr:to>
      <xdr:col>23</xdr:col>
      <xdr:colOff>184150</xdr:colOff>
      <xdr:row>59</xdr:row>
      <xdr:rowOff>110913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25840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51012</xdr:rowOff>
    </xdr:from>
    <xdr:to>
      <xdr:col>11</xdr:col>
      <xdr:colOff>82550</xdr:colOff>
      <xdr:row>60</xdr:row>
      <xdr:rowOff>152612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162789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126806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新型コロナウイルスワクチン接種業務等による人件費の増に加え、ふるさと納税に係る返礼品費の増による物件費の増などにより、前年度と比べ約７０，６８３円増加した。</a:t>
          </a:r>
        </a:p>
        <a:p>
          <a:r>
            <a:rPr kumimoji="1" lang="ja-JP" altLang="en-US" sz="1300">
              <a:latin typeface="ＭＳ Ｐゴシック" panose="020B0600070205080204" pitchFamily="50" charset="-128"/>
              <a:ea typeface="ＭＳ Ｐゴシック" panose="020B0600070205080204" pitchFamily="50" charset="-128"/>
            </a:rPr>
            <a:t>　ふるさと納税に係る物件費が多くを占めており、自主財源確保に貢献しているものの、類似団体平均を上回っていることから、今後も効率的・効果的な人員配置に努めるとともに、施設維持管理経費の見直しや施設数の削減などによる歳出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28842</xdr:rowOff>
    </xdr:from>
    <xdr:to>
      <xdr:col>23</xdr:col>
      <xdr:colOff>133350</xdr:colOff>
      <xdr:row>83</xdr:row>
      <xdr:rowOff>170973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59192"/>
          <a:ext cx="838200" cy="1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96081</xdr:rowOff>
    </xdr:from>
    <xdr:to>
      <xdr:col>19</xdr:col>
      <xdr:colOff>133350</xdr:colOff>
      <xdr:row>83</xdr:row>
      <xdr:rowOff>28842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54981"/>
          <a:ext cx="889000" cy="10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66675</xdr:rowOff>
    </xdr:from>
    <xdr:to>
      <xdr:col>15</xdr:col>
      <xdr:colOff>82550</xdr:colOff>
      <xdr:row>82</xdr:row>
      <xdr:rowOff>96081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25575"/>
          <a:ext cx="8890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56548</xdr:rowOff>
    </xdr:from>
    <xdr:to>
      <xdr:col>11</xdr:col>
      <xdr:colOff>31750</xdr:colOff>
      <xdr:row>82</xdr:row>
      <xdr:rowOff>66675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1544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120173</xdr:rowOff>
    </xdr:from>
    <xdr:to>
      <xdr:col>23</xdr:col>
      <xdr:colOff>184150</xdr:colOff>
      <xdr:row>84</xdr:row>
      <xdr:rowOff>50323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3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92250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32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149492</xdr:rowOff>
    </xdr:from>
    <xdr:to>
      <xdr:col>19</xdr:col>
      <xdr:colOff>184150</xdr:colOff>
      <xdr:row>83</xdr:row>
      <xdr:rowOff>79642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64419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9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45281</xdr:rowOff>
    </xdr:from>
    <xdr:to>
      <xdr:col>15</xdr:col>
      <xdr:colOff>133350</xdr:colOff>
      <xdr:row>82</xdr:row>
      <xdr:rowOff>146881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157058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15875</xdr:rowOff>
    </xdr:from>
    <xdr:to>
      <xdr:col>11</xdr:col>
      <xdr:colOff>82550</xdr:colOff>
      <xdr:row>82</xdr:row>
      <xdr:rowOff>117475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127652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5748</xdr:rowOff>
    </xdr:from>
    <xdr:to>
      <xdr:col>7</xdr:col>
      <xdr:colOff>31750</xdr:colOff>
      <xdr:row>82</xdr:row>
      <xdr:rowOff>107348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117525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級以上の職員に関する給料カットを行うなど、給与水準の適正化に取り組んでいる。ラスパイレス指数は各調査対象年度の翌年の地方公務員給与実態調査に基づいているが、令和３年度は令和３年調査の数値を引用しているため前年度と同ポイント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今後も引き続き、給与水準の適正化などに努める。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0205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26811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02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平成２５年４月１日現在３９２人であった職員数は、事務の統廃合・縮小や新規採用の抑制などにより、令和４年４月１日現在で３６８人まで削減され、類似団体平均を下回っている。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しかしながら、本市を取り巻く財政事情は厳しさを増しているため、今後も引き続き、組織体制の見直し、新規採用の抑制などにより、適正な定員管理に取り組んでいく。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116417</xdr:rowOff>
    </xdr:from>
    <xdr:to>
      <xdr:col>81</xdr:col>
      <xdr:colOff>44450</xdr:colOff>
      <xdr:row>59</xdr:row>
      <xdr:rowOff>127907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319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101479</xdr:rowOff>
    </xdr:from>
    <xdr:to>
      <xdr:col>77</xdr:col>
      <xdr:colOff>44450</xdr:colOff>
      <xdr:row>59</xdr:row>
      <xdr:rowOff>116417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1702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64709</xdr:rowOff>
    </xdr:from>
    <xdr:to>
      <xdr:col>72</xdr:col>
      <xdr:colOff>203200</xdr:colOff>
      <xdr:row>59</xdr:row>
      <xdr:rowOff>101479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8025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64709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4693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77107</xdr:rowOff>
    </xdr:from>
    <xdr:to>
      <xdr:col>81</xdr:col>
      <xdr:colOff>95250</xdr:colOff>
      <xdr:row>60</xdr:row>
      <xdr:rowOff>7257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93634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65617</xdr:rowOff>
    </xdr:from>
    <xdr:to>
      <xdr:col>77</xdr:col>
      <xdr:colOff>95250</xdr:colOff>
      <xdr:row>59</xdr:row>
      <xdr:rowOff>167217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50679</xdr:rowOff>
    </xdr:from>
    <xdr:to>
      <xdr:col>73</xdr:col>
      <xdr:colOff>44450</xdr:colOff>
      <xdr:row>59</xdr:row>
      <xdr:rowOff>152279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162456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13909</xdr:rowOff>
    </xdr:from>
    <xdr:to>
      <xdr:col>68</xdr:col>
      <xdr:colOff>203200</xdr:colOff>
      <xdr:row>59</xdr:row>
      <xdr:rowOff>115509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125686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152037</xdr:rowOff>
    </xdr:from>
    <xdr:to>
      <xdr:col>64</xdr:col>
      <xdr:colOff>152400</xdr:colOff>
      <xdr:row>59</xdr:row>
      <xdr:rowOff>82187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92364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新規地方債の発行抑制などにより元利償還金が減、一部事務組合等の起こした地方債への負担金も減少しているため前年度に比べ０．３ポイント改善した。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しかしながら、類似団体平均と比べ大きく上回ることから、今後も新規発行地方債の抑制、積極的な繰上償還の実施を行うことにより、公債費負担の軽減に努める。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124566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6218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124566</xdr:rowOff>
    </xdr:from>
    <xdr:to>
      <xdr:col>77</xdr:col>
      <xdr:colOff>44450</xdr:colOff>
      <xdr:row>37</xdr:row>
      <xdr:rowOff>134620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6821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140653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782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136631</xdr:rowOff>
    </xdr:from>
    <xdr:to>
      <xdr:col>68</xdr:col>
      <xdr:colOff>152400</xdr:colOff>
      <xdr:row>37</xdr:row>
      <xdr:rowOff>140653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73766</xdr:rowOff>
    </xdr:from>
    <xdr:to>
      <xdr:col>77</xdr:col>
      <xdr:colOff>95250</xdr:colOff>
      <xdr:row>38</xdr:row>
      <xdr:rowOff>3916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160143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0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170197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89853</xdr:rowOff>
    </xdr:from>
    <xdr:to>
      <xdr:col>68</xdr:col>
      <xdr:colOff>203200</xdr:colOff>
      <xdr:row>38</xdr:row>
      <xdr:rowOff>20003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4780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85831</xdr:rowOff>
    </xdr:from>
    <xdr:to>
      <xdr:col>64</xdr:col>
      <xdr:colOff>152400</xdr:colOff>
      <xdr:row>38</xdr:row>
      <xdr:rowOff>15980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繰上償還の実施による地方債残高の減に加え、淡路広域水道企業団の負担等見込額の減、基金積立額の増などにより、前年度に比べ１７．２ポイント改善した。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今後も地方債の新規発行抑制や繰上償還、事業実施の適正化などを図り、行財政の健全化に努める。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99416</xdr:rowOff>
    </xdr:from>
    <xdr:to>
      <xdr:col>81</xdr:col>
      <xdr:colOff>44450</xdr:colOff>
      <xdr:row>16</xdr:row>
      <xdr:rowOff>10973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71166"/>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10973</xdr:rowOff>
    </xdr:from>
    <xdr:to>
      <xdr:col>77</xdr:col>
      <xdr:colOff>44450</xdr:colOff>
      <xdr:row>16</xdr:row>
      <xdr:rowOff>170713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54173"/>
          <a:ext cx="889000" cy="1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170713</xdr:rowOff>
    </xdr:from>
    <xdr:to>
      <xdr:col>72</xdr:col>
      <xdr:colOff>203200</xdr:colOff>
      <xdr:row>17</xdr:row>
      <xdr:rowOff>100127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913913"/>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100127</xdr:rowOff>
    </xdr:from>
    <xdr:to>
      <xdr:col>68</xdr:col>
      <xdr:colOff>152400</xdr:colOff>
      <xdr:row>17</xdr:row>
      <xdr:rowOff>156108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14777"/>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48616</xdr:rowOff>
    </xdr:from>
    <xdr:to>
      <xdr:col>81</xdr:col>
      <xdr:colOff>95250</xdr:colOff>
      <xdr:row>15</xdr:row>
      <xdr:rowOff>150216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20693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131623</xdr:rowOff>
    </xdr:from>
    <xdr:to>
      <xdr:col>77</xdr:col>
      <xdr:colOff>95250</xdr:colOff>
      <xdr:row>16</xdr:row>
      <xdr:rowOff>61773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46550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8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119913</xdr:rowOff>
    </xdr:from>
    <xdr:to>
      <xdr:col>73</xdr:col>
      <xdr:colOff>44450</xdr:colOff>
      <xdr:row>17</xdr:row>
      <xdr:rowOff>50063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34840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49327</xdr:rowOff>
    </xdr:from>
    <xdr:to>
      <xdr:col>68</xdr:col>
      <xdr:colOff>203200</xdr:colOff>
      <xdr:row>17</xdr:row>
      <xdr:rowOff>150927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135704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105308</xdr:rowOff>
    </xdr:from>
    <xdr:to>
      <xdr:col>64</xdr:col>
      <xdr:colOff>152400</xdr:colOff>
      <xdr:row>18</xdr:row>
      <xdr:rowOff>35458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20235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0" name="テキスト ボックス 469">
          <a:extLst>
            <a:ext uri="{FF2B5EF4-FFF2-40B4-BE49-F238E27FC236}">
              <a16:creationId xmlns:a16="http://schemas.microsoft.com/office/drawing/2014/main" id="{94F37D96-1F61-4963-ADD9-CD4B08CE34AF}"/>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42,307
41,975
182.38
39,552,937
38,883,260
587,436
13,253,475
28,693,884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人件費に係る経常収支比率は、退職手当組合負担金の減などにより、前年度と比べ２．６ポイント改善した。</a:t>
          </a:r>
        </a:p>
        <a:p>
          <a:r>
            <a:rPr kumimoji="1" lang="ja-JP" altLang="en-US" sz="1300">
              <a:latin typeface="ＭＳ Ｐゴシック" panose="020B0600070205080204" pitchFamily="50" charset="-128"/>
              <a:ea typeface="ＭＳ Ｐゴシック" panose="020B0600070205080204" pitchFamily="50" charset="-128"/>
            </a:rPr>
            <a:t>　今後もより一層の効率的・効果的な人員配置、給与構造の見直し等を進め、人件費の削減に努める。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物件費に係る経常収支比率は、新型コロナウイルス対策費など臨時経費への振替が増加したため前年度と比べ３．７ポイント改善した。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類似団体平均よりも良い水準とはなっているものの、一時的な要因であるため、今後も引き続き一般事業費等の削減や事務改善の全庁的な推進などを図り、物件費の削減に努める。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44450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2733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78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16</xdr:row>
      <xdr:rowOff>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78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165100</xdr:rowOff>
    </xdr:from>
    <xdr:to>
      <xdr:col>82</xdr:col>
      <xdr:colOff>158750</xdr:colOff>
      <xdr:row>13</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扶助費に係る経常収支比率は、類似団体平均よりも良い水準となっており、乳幼児医療費等が増加したものの、児童扶養手当等の減などにより、前年度と同ポイントとなった。</a:t>
          </a:r>
        </a:p>
        <a:p>
          <a:r>
            <a:rPr kumimoji="1" lang="ja-JP" altLang="en-US" sz="1300">
              <a:latin typeface="ＭＳ Ｐゴシック" panose="020B0600070205080204" pitchFamily="50" charset="-128"/>
              <a:ea typeface="ＭＳ Ｐゴシック" panose="020B0600070205080204" pitchFamily="50" charset="-128"/>
            </a:rPr>
            <a:t>　社会保障関係経費については、今後増加が見込まれることから、市の単独扶助費の見直し、資格審査等の適正化を図り、扶助費の削減に努める。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その他に係る経常収支比率は、淡路食肉センター事業分担金の減などにより、前年度と比べ１．０ポイント改善した。</a:t>
          </a:r>
        </a:p>
        <a:p>
          <a:r>
            <a:rPr kumimoji="1" lang="ja-JP" altLang="en-US" sz="1300">
              <a:latin typeface="ＭＳ Ｐゴシック" panose="020B0600070205080204" pitchFamily="50" charset="-128"/>
              <a:ea typeface="ＭＳ Ｐゴシック" panose="020B0600070205080204" pitchFamily="50" charset="-128"/>
            </a:rPr>
            <a:t>　今後も高齢化などに伴い、介護保険特別会計や後期高齢者医療特別会計への繰出金の増加が見込まれることから、保険料の適正化を行うなど、繰出金の削減などに努める。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118835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40459</xdr:rowOff>
    </xdr:from>
    <xdr:to>
      <xdr:col>73</xdr:col>
      <xdr:colOff>180975</xdr:colOff>
      <xdr:row>55</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702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57</xdr:row>
      <xdr:rowOff>43724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70209"/>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161109</xdr:rowOff>
    </xdr:from>
    <xdr:to>
      <xdr:col>69</xdr:col>
      <xdr:colOff>142875</xdr:colOff>
      <xdr:row>55</xdr:row>
      <xdr:rowOff>91259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101436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補助費等に係る経常収支比率は、淡路広域消防事務組合への負担金の増などにより、前年度と比べ１．３ポイント悪化した。</a:t>
          </a:r>
        </a:p>
        <a:p>
          <a:r>
            <a:rPr kumimoji="1" lang="ja-JP" altLang="en-US" sz="1300">
              <a:latin typeface="ＭＳ Ｐゴシック" panose="020B0600070205080204" pitchFamily="50" charset="-128"/>
              <a:ea typeface="ＭＳ Ｐゴシック" panose="020B0600070205080204" pitchFamily="50" charset="-128"/>
            </a:rPr>
            <a:t>　今後も引き続き、一部事務組合に対する補助金や公営企業会計の事業内容や市の単独補助金等の見直しを行い、補助費等の削減に努める。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58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145288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159004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36</xdr:row>
      <xdr:rowOff>159004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706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公債費に係る経常収支比率は、計画的な繰上償還の実施による元利償還金の減などにより、前年度と比べ２．０ポイント改善した。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依然として、類似団体平均を上回っている状況下にあるため、地方債の発行抑制、積極的な繰上償還の実施を行うことにより、公債費の削減に努める。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78994</xdr:rowOff>
    </xdr:from>
    <xdr:to>
      <xdr:col>24</xdr:col>
      <xdr:colOff>25400</xdr:colOff>
      <xdr:row>76</xdr:row>
      <xdr:rowOff>124713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0919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124713</xdr:rowOff>
    </xdr:from>
    <xdr:to>
      <xdr:col>19</xdr:col>
      <xdr:colOff>187325</xdr:colOff>
      <xdr:row>76</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5491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154432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10413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28194</xdr:rowOff>
    </xdr:from>
    <xdr:to>
      <xdr:col>24</xdr:col>
      <xdr:colOff>76200</xdr:colOff>
      <xdr:row>76</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3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73913</xdr:rowOff>
    </xdr:from>
    <xdr:to>
      <xdr:col>20</xdr:col>
      <xdr:colOff>38100</xdr:colOff>
      <xdr:row>77</xdr:row>
      <xdr:rowOff>4063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160290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9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18559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公債費以外の経常収支比率は、物件費や扶助費などにおいて類似団体平均を下回っているため、類似団体平均よりも良い水準となっている。</a:t>
          </a:r>
        </a:p>
        <a:p>
          <a:r>
            <a:rPr kumimoji="1" lang="ja-JP" altLang="en-US" sz="1300">
              <a:latin typeface="ＭＳ Ｐゴシック" panose="020B0600070205080204" pitchFamily="50" charset="-128"/>
              <a:ea typeface="ＭＳ Ｐゴシック" panose="020B0600070205080204" pitchFamily="50" charset="-128"/>
            </a:rPr>
            <a:t>　今後とも第２次洲本市行政改革実施方策に基づき、より一層の経常経費の削減に努める。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78</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2062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78</xdr:row>
      <xdr:rowOff>3556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212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82821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14046</xdr:rowOff>
    </xdr:from>
    <xdr:to>
      <xdr:col>29</xdr:col>
      <xdr:colOff>127000</xdr:colOff>
      <xdr:row>17</xdr:row>
      <xdr:rowOff>101105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6321"/>
          <a:ext cx="647700" cy="8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86157</xdr:rowOff>
    </xdr:from>
    <xdr:to>
      <xdr:col>26</xdr:col>
      <xdr:colOff>50800</xdr:colOff>
      <xdr:row>17</xdr:row>
      <xdr:rowOff>101105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48432"/>
          <a:ext cx="698500" cy="1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86157</xdr:rowOff>
    </xdr:from>
    <xdr:to>
      <xdr:col>22</xdr:col>
      <xdr:colOff>114300</xdr:colOff>
      <xdr:row>17</xdr:row>
      <xdr:rowOff>107036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8432"/>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90233</xdr:rowOff>
    </xdr:from>
    <xdr:to>
      <xdr:col>18</xdr:col>
      <xdr:colOff>177800</xdr:colOff>
      <xdr:row>17</xdr:row>
      <xdr:rowOff>107036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52508"/>
          <a:ext cx="698500" cy="1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134696</xdr:rowOff>
    </xdr:from>
    <xdr:to>
      <xdr:col>29</xdr:col>
      <xdr:colOff>177800</xdr:colOff>
      <xdr:row>17</xdr:row>
      <xdr:rowOff>64846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106773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50305</xdr:rowOff>
    </xdr:from>
    <xdr:to>
      <xdr:col>26</xdr:col>
      <xdr:colOff>101600</xdr:colOff>
      <xdr:row>17</xdr:row>
      <xdr:rowOff>151905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136682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9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35357</xdr:rowOff>
    </xdr:from>
    <xdr:to>
      <xdr:col>22</xdr:col>
      <xdr:colOff>165100</xdr:colOff>
      <xdr:row>17</xdr:row>
      <xdr:rowOff>136957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121734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56236</xdr:rowOff>
    </xdr:from>
    <xdr:to>
      <xdr:col>19</xdr:col>
      <xdr:colOff>38100</xdr:colOff>
      <xdr:row>17</xdr:row>
      <xdr:rowOff>157836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142613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39433</xdr:rowOff>
    </xdr:from>
    <xdr:to>
      <xdr:col>15</xdr:col>
      <xdr:colOff>101600</xdr:colOff>
      <xdr:row>17</xdr:row>
      <xdr:rowOff>141033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293901</xdr:rowOff>
    </xdr:from>
    <xdr:to>
      <xdr:col>29</xdr:col>
      <xdr:colOff>127000</xdr:colOff>
      <xdr:row>37</xdr:row>
      <xdr:rowOff>301902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18601"/>
          <a:ext cx="6477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286679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293901</xdr:rowOff>
    </xdr:from>
    <xdr:to>
      <xdr:col>26</xdr:col>
      <xdr:colOff>50800</xdr:colOff>
      <xdr:row>37</xdr:row>
      <xdr:rowOff>303365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18601"/>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303365</xdr:rowOff>
    </xdr:from>
    <xdr:to>
      <xdr:col>22</xdr:col>
      <xdr:colOff>114300</xdr:colOff>
      <xdr:row>37</xdr:row>
      <xdr:rowOff>304588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28065"/>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290479</xdr:rowOff>
    </xdr:from>
    <xdr:to>
      <xdr:col>18</xdr:col>
      <xdr:colOff>177800</xdr:colOff>
      <xdr:row>37</xdr:row>
      <xdr:rowOff>304588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15179"/>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251102</xdr:rowOff>
    </xdr:from>
    <xdr:to>
      <xdr:col>29</xdr:col>
      <xdr:colOff>177800</xdr:colOff>
      <xdr:row>38</xdr:row>
      <xdr:rowOff>9802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96179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243101</xdr:rowOff>
    </xdr:from>
    <xdr:to>
      <xdr:col>26</xdr:col>
      <xdr:colOff>101600</xdr:colOff>
      <xdr:row>38</xdr:row>
      <xdr:rowOff>1801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6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252565</xdr:rowOff>
    </xdr:from>
    <xdr:to>
      <xdr:col>22</xdr:col>
      <xdr:colOff>165100</xdr:colOff>
      <xdr:row>38</xdr:row>
      <xdr:rowOff>11265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7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253788</xdr:rowOff>
    </xdr:from>
    <xdr:to>
      <xdr:col>19</xdr:col>
      <xdr:colOff>38100</xdr:colOff>
      <xdr:row>38</xdr:row>
      <xdr:rowOff>12488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22665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239679</xdr:rowOff>
    </xdr:from>
    <xdr:to>
      <xdr:col>15</xdr:col>
      <xdr:colOff>101600</xdr:colOff>
      <xdr:row>37</xdr:row>
      <xdr:rowOff>341279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42,307
41,975
182.38
39,552,937
38,883,260
587,436
13,253,475
28,693,884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140754</xdr:rowOff>
    </xdr:from>
    <xdr:to>
      <xdr:col>24</xdr:col>
      <xdr:colOff>63500</xdr:colOff>
      <xdr:row>36</xdr:row>
      <xdr:rowOff>163043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2954"/>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163043</xdr:rowOff>
    </xdr:from>
    <xdr:to>
      <xdr:col>19</xdr:col>
      <xdr:colOff>177800</xdr:colOff>
      <xdr:row>37</xdr:row>
      <xdr:rowOff>81407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5243"/>
          <a:ext cx="889000" cy="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81407</xdr:rowOff>
    </xdr:from>
    <xdr:to>
      <xdr:col>15</xdr:col>
      <xdr:colOff>50800</xdr:colOff>
      <xdr:row>37</xdr:row>
      <xdr:rowOff>117068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505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95618</xdr:rowOff>
    </xdr:from>
    <xdr:to>
      <xdr:col>10</xdr:col>
      <xdr:colOff>114300</xdr:colOff>
      <xdr:row>37</xdr:row>
      <xdr:rowOff>117068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9268"/>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89954</xdr:rowOff>
    </xdr:from>
    <xdr:to>
      <xdr:col>24</xdr:col>
      <xdr:colOff>114300</xdr:colOff>
      <xdr:row>37</xdr:row>
      <xdr:rowOff>20104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68381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112243</xdr:rowOff>
    </xdr:from>
    <xdr:to>
      <xdr:col>20</xdr:col>
      <xdr:colOff>38100</xdr:colOff>
      <xdr:row>37</xdr:row>
      <xdr:rowOff>42393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33520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30607</xdr:rowOff>
    </xdr:from>
    <xdr:to>
      <xdr:col>15</xdr:col>
      <xdr:colOff>101600</xdr:colOff>
      <xdr:row>37</xdr:row>
      <xdr:rowOff>132207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123334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66268</xdr:rowOff>
    </xdr:from>
    <xdr:to>
      <xdr:col>10</xdr:col>
      <xdr:colOff>165100</xdr:colOff>
      <xdr:row>37</xdr:row>
      <xdr:rowOff>167869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158996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44818</xdr:rowOff>
    </xdr:from>
    <xdr:to>
      <xdr:col>6</xdr:col>
      <xdr:colOff>38100</xdr:colOff>
      <xdr:row>37</xdr:row>
      <xdr:rowOff>146418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137545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3166</xdr:rowOff>
    </xdr:from>
    <xdr:to>
      <xdr:col>24</xdr:col>
      <xdr:colOff>63500</xdr:colOff>
      <xdr:row>56</xdr:row>
      <xdr:rowOff>159419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04366"/>
          <a:ext cx="838200" cy="15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159419</xdr:rowOff>
    </xdr:from>
    <xdr:to>
      <xdr:col>19</xdr:col>
      <xdr:colOff>177800</xdr:colOff>
      <xdr:row>57</xdr:row>
      <xdr:rowOff>89939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60619"/>
          <a:ext cx="889000" cy="10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89939</xdr:rowOff>
    </xdr:from>
    <xdr:to>
      <xdr:col>15</xdr:col>
      <xdr:colOff>50800</xdr:colOff>
      <xdr:row>57</xdr:row>
      <xdr:rowOff>118525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62589"/>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118525</xdr:rowOff>
    </xdr:from>
    <xdr:to>
      <xdr:col>10</xdr:col>
      <xdr:colOff>114300</xdr:colOff>
      <xdr:row>57</xdr:row>
      <xdr:rowOff>131969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91175"/>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123816</xdr:rowOff>
    </xdr:from>
    <xdr:to>
      <xdr:col>24</xdr:col>
      <xdr:colOff>114300</xdr:colOff>
      <xdr:row>56</xdr:row>
      <xdr:rowOff>53966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146693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0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108619</xdr:rowOff>
    </xdr:from>
    <xdr:to>
      <xdr:col>20</xdr:col>
      <xdr:colOff>38100</xdr:colOff>
      <xdr:row>57</xdr:row>
      <xdr:rowOff>38769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55296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39139</xdr:rowOff>
    </xdr:from>
    <xdr:to>
      <xdr:col>15</xdr:col>
      <xdr:colOff>101600</xdr:colOff>
      <xdr:row>57</xdr:row>
      <xdr:rowOff>140739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157266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67725</xdr:rowOff>
    </xdr:from>
    <xdr:to>
      <xdr:col>10</xdr:col>
      <xdr:colOff>165100</xdr:colOff>
      <xdr:row>57</xdr:row>
      <xdr:rowOff>169325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81169</xdr:rowOff>
    </xdr:from>
    <xdr:to>
      <xdr:col>6</xdr:col>
      <xdr:colOff>38100</xdr:colOff>
      <xdr:row>58</xdr:row>
      <xdr:rowOff>11319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27846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81455</xdr:rowOff>
    </xdr:from>
    <xdr:to>
      <xdr:col>24</xdr:col>
      <xdr:colOff>63500</xdr:colOff>
      <xdr:row>79</xdr:row>
      <xdr:rowOff>83400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626005"/>
          <a:ext cx="8382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81455</xdr:rowOff>
    </xdr:from>
    <xdr:to>
      <xdr:col>19</xdr:col>
      <xdr:colOff>177800</xdr:colOff>
      <xdr:row>79</xdr:row>
      <xdr:rowOff>85882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26005"/>
          <a:ext cx="8890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85882</xdr:rowOff>
    </xdr:from>
    <xdr:to>
      <xdr:col>15</xdr:col>
      <xdr:colOff>50800</xdr:colOff>
      <xdr:row>79</xdr:row>
      <xdr:rowOff>86257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63043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86257</xdr:rowOff>
    </xdr:from>
    <xdr:to>
      <xdr:col>10</xdr:col>
      <xdr:colOff>114300</xdr:colOff>
      <xdr:row>79</xdr:row>
      <xdr:rowOff>86877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30807"/>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32600</xdr:rowOff>
    </xdr:from>
    <xdr:to>
      <xdr:col>24</xdr:col>
      <xdr:colOff>114300</xdr:colOff>
      <xdr:row>79</xdr:row>
      <xdr:rowOff>134200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118977</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9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30655</xdr:rowOff>
    </xdr:from>
    <xdr:to>
      <xdr:col>20</xdr:col>
      <xdr:colOff>38100</xdr:colOff>
      <xdr:row>79</xdr:row>
      <xdr:rowOff>132255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123382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6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35082</xdr:rowOff>
    </xdr:from>
    <xdr:to>
      <xdr:col>15</xdr:col>
      <xdr:colOff>101600</xdr:colOff>
      <xdr:row>79</xdr:row>
      <xdr:rowOff>136682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127809</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7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35457</xdr:rowOff>
    </xdr:from>
    <xdr:to>
      <xdr:col>10</xdr:col>
      <xdr:colOff>165100</xdr:colOff>
      <xdr:row>79</xdr:row>
      <xdr:rowOff>137057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128184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7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36077</xdr:rowOff>
    </xdr:from>
    <xdr:to>
      <xdr:col>6</xdr:col>
      <xdr:colOff>38100</xdr:colOff>
      <xdr:row>79</xdr:row>
      <xdr:rowOff>137677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128804</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73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68979</xdr:rowOff>
    </xdr:from>
    <xdr:to>
      <xdr:col>24</xdr:col>
      <xdr:colOff>63500</xdr:colOff>
      <xdr:row>97</xdr:row>
      <xdr:rowOff>103391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28179"/>
          <a:ext cx="838200" cy="2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103391</xdr:rowOff>
    </xdr:from>
    <xdr:to>
      <xdr:col>19</xdr:col>
      <xdr:colOff>177800</xdr:colOff>
      <xdr:row>97</xdr:row>
      <xdr:rowOff>134938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34041"/>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134938</xdr:rowOff>
    </xdr:from>
    <xdr:to>
      <xdr:col>15</xdr:col>
      <xdr:colOff>50800</xdr:colOff>
      <xdr:row>98</xdr:row>
      <xdr:rowOff>1222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5588"/>
          <a:ext cx="889000" cy="3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150140</xdr:rowOff>
    </xdr:from>
    <xdr:to>
      <xdr:col>10</xdr:col>
      <xdr:colOff>114300</xdr:colOff>
      <xdr:row>98</xdr:row>
      <xdr:rowOff>1222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80790"/>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18179</xdr:rowOff>
    </xdr:from>
    <xdr:to>
      <xdr:col>24</xdr:col>
      <xdr:colOff>114300</xdr:colOff>
      <xdr:row>96</xdr:row>
      <xdr:rowOff>119779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168056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52591</xdr:rowOff>
    </xdr:from>
    <xdr:to>
      <xdr:col>20</xdr:col>
      <xdr:colOff>38100</xdr:colOff>
      <xdr:row>97</xdr:row>
      <xdr:rowOff>154191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145318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84138</xdr:rowOff>
    </xdr:from>
    <xdr:to>
      <xdr:col>15</xdr:col>
      <xdr:colOff>101600</xdr:colOff>
      <xdr:row>98</xdr:row>
      <xdr:rowOff>14288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121872</xdr:rowOff>
    </xdr:from>
    <xdr:to>
      <xdr:col>10</xdr:col>
      <xdr:colOff>165100</xdr:colOff>
      <xdr:row>98</xdr:row>
      <xdr:rowOff>52022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43149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4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99340</xdr:rowOff>
    </xdr:from>
    <xdr:to>
      <xdr:col>6</xdr:col>
      <xdr:colOff>38100</xdr:colOff>
      <xdr:row>98</xdr:row>
      <xdr:rowOff>29490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20617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8419</xdr:rowOff>
    </xdr:from>
    <xdr:to>
      <xdr:col>55</xdr:col>
      <xdr:colOff>0</xdr:colOff>
      <xdr:row>37</xdr:row>
      <xdr:rowOff>47113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09169"/>
          <a:ext cx="838200" cy="3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8419</xdr:rowOff>
    </xdr:from>
    <xdr:to>
      <xdr:col>50</xdr:col>
      <xdr:colOff>114300</xdr:colOff>
      <xdr:row>37</xdr:row>
      <xdr:rowOff>111639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09169"/>
          <a:ext cx="889000" cy="4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111639</xdr:rowOff>
    </xdr:from>
    <xdr:to>
      <xdr:col>45</xdr:col>
      <xdr:colOff>177800</xdr:colOff>
      <xdr:row>37</xdr:row>
      <xdr:rowOff>112862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5289"/>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112862</xdr:rowOff>
    </xdr:from>
    <xdr:to>
      <xdr:col>41</xdr:col>
      <xdr:colOff>50800</xdr:colOff>
      <xdr:row>38</xdr:row>
      <xdr:rowOff>20207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6512"/>
          <a:ext cx="889000" cy="7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167763</xdr:rowOff>
    </xdr:from>
    <xdr:to>
      <xdr:col>55</xdr:col>
      <xdr:colOff>50800</xdr:colOff>
      <xdr:row>37</xdr:row>
      <xdr:rowOff>97913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146190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1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129069</xdr:rowOff>
    </xdr:from>
    <xdr:to>
      <xdr:col>50</xdr:col>
      <xdr:colOff>165100</xdr:colOff>
      <xdr:row>35</xdr:row>
      <xdr:rowOff>59219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50346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60839</xdr:rowOff>
    </xdr:from>
    <xdr:to>
      <xdr:col>46</xdr:col>
      <xdr:colOff>38100</xdr:colOff>
      <xdr:row>37</xdr:row>
      <xdr:rowOff>162440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4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153567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62062</xdr:rowOff>
    </xdr:from>
    <xdr:to>
      <xdr:col>41</xdr:col>
      <xdr:colOff>101600</xdr:colOff>
      <xdr:row>37</xdr:row>
      <xdr:rowOff>163663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140857</xdr:rowOff>
    </xdr:from>
    <xdr:to>
      <xdr:col>36</xdr:col>
      <xdr:colOff>165100</xdr:colOff>
      <xdr:row>38</xdr:row>
      <xdr:rowOff>71007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62134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135910</xdr:rowOff>
    </xdr:from>
    <xdr:to>
      <xdr:col>55</xdr:col>
      <xdr:colOff>0</xdr:colOff>
      <xdr:row>56</xdr:row>
      <xdr:rowOff>168810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37110"/>
          <a:ext cx="838200" cy="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168810</xdr:rowOff>
    </xdr:from>
    <xdr:to>
      <xdr:col>50</xdr:col>
      <xdr:colOff>114300</xdr:colOff>
      <xdr:row>57</xdr:row>
      <xdr:rowOff>96472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70010"/>
          <a:ext cx="889000" cy="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96038</xdr:rowOff>
    </xdr:from>
    <xdr:to>
      <xdr:col>45</xdr:col>
      <xdr:colOff>177800</xdr:colOff>
      <xdr:row>57</xdr:row>
      <xdr:rowOff>96472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6868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96038</xdr:rowOff>
    </xdr:from>
    <xdr:to>
      <xdr:col>41</xdr:col>
      <xdr:colOff>50800</xdr:colOff>
      <xdr:row>57</xdr:row>
      <xdr:rowOff>100719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6868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85110</xdr:rowOff>
    </xdr:from>
    <xdr:to>
      <xdr:col>55</xdr:col>
      <xdr:colOff>50800</xdr:colOff>
      <xdr:row>57</xdr:row>
      <xdr:rowOff>15260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63537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118010</xdr:rowOff>
    </xdr:from>
    <xdr:to>
      <xdr:col>50</xdr:col>
      <xdr:colOff>165100</xdr:colOff>
      <xdr:row>57</xdr:row>
      <xdr:rowOff>48160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39287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45672</xdr:rowOff>
    </xdr:from>
    <xdr:to>
      <xdr:col>46</xdr:col>
      <xdr:colOff>38100</xdr:colOff>
      <xdr:row>57</xdr:row>
      <xdr:rowOff>147272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138399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45238</xdr:rowOff>
    </xdr:from>
    <xdr:to>
      <xdr:col>41</xdr:col>
      <xdr:colOff>101600</xdr:colOff>
      <xdr:row>57</xdr:row>
      <xdr:rowOff>146838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137965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49919</xdr:rowOff>
    </xdr:from>
    <xdr:to>
      <xdr:col>36</xdr:col>
      <xdr:colOff>165100</xdr:colOff>
      <xdr:row>57</xdr:row>
      <xdr:rowOff>151519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142646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119698</xdr:rowOff>
    </xdr:from>
    <xdr:to>
      <xdr:col>55</xdr:col>
      <xdr:colOff>0</xdr:colOff>
      <xdr:row>77</xdr:row>
      <xdr:rowOff>150426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21348"/>
          <a:ext cx="8382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148678</xdr:rowOff>
    </xdr:from>
    <xdr:to>
      <xdr:col>50</xdr:col>
      <xdr:colOff>114300</xdr:colOff>
      <xdr:row>77</xdr:row>
      <xdr:rowOff>150426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50328"/>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60325</xdr:rowOff>
    </xdr:from>
    <xdr:to>
      <xdr:col>45</xdr:col>
      <xdr:colOff>177800</xdr:colOff>
      <xdr:row>77</xdr:row>
      <xdr:rowOff>148678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61975"/>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60325</xdr:rowOff>
    </xdr:from>
    <xdr:to>
      <xdr:col>41</xdr:col>
      <xdr:colOff>50800</xdr:colOff>
      <xdr:row>77</xdr:row>
      <xdr:rowOff>72966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6197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68898</xdr:rowOff>
    </xdr:from>
    <xdr:to>
      <xdr:col>55</xdr:col>
      <xdr:colOff>50800</xdr:colOff>
      <xdr:row>77</xdr:row>
      <xdr:rowOff>170498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155275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99626</xdr:rowOff>
    </xdr:from>
    <xdr:to>
      <xdr:col>50</xdr:col>
      <xdr:colOff>165100</xdr:colOff>
      <xdr:row>78</xdr:row>
      <xdr:rowOff>29776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20903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3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97878</xdr:rowOff>
    </xdr:from>
    <xdr:to>
      <xdr:col>46</xdr:col>
      <xdr:colOff>38100</xdr:colOff>
      <xdr:row>78</xdr:row>
      <xdr:rowOff>28028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19155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9525</xdr:rowOff>
    </xdr:from>
    <xdr:to>
      <xdr:col>41</xdr:col>
      <xdr:colOff>101600</xdr:colOff>
      <xdr:row>77</xdr:row>
      <xdr:rowOff>111125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22166</xdr:rowOff>
    </xdr:from>
    <xdr:to>
      <xdr:col>36</xdr:col>
      <xdr:colOff>165100</xdr:colOff>
      <xdr:row>77</xdr:row>
      <xdr:rowOff>123766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114893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1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68235</xdr:rowOff>
    </xdr:from>
    <xdr:to>
      <xdr:col>55</xdr:col>
      <xdr:colOff>0</xdr:colOff>
      <xdr:row>97</xdr:row>
      <xdr:rowOff>81673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98885"/>
          <a:ext cx="8382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81673</xdr:rowOff>
    </xdr:from>
    <xdr:to>
      <xdr:col>50</xdr:col>
      <xdr:colOff>114300</xdr:colOff>
      <xdr:row>98</xdr:row>
      <xdr:rowOff>33089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12323"/>
          <a:ext cx="889000" cy="1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33089</xdr:rowOff>
    </xdr:from>
    <xdr:to>
      <xdr:col>45</xdr:col>
      <xdr:colOff>177800</xdr:colOff>
      <xdr:row>98</xdr:row>
      <xdr:rowOff>73803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35189"/>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65441</xdr:rowOff>
    </xdr:from>
    <xdr:to>
      <xdr:col>41</xdr:col>
      <xdr:colOff>50800</xdr:colOff>
      <xdr:row>98</xdr:row>
      <xdr:rowOff>73803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6754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17435</xdr:rowOff>
    </xdr:from>
    <xdr:to>
      <xdr:col>55</xdr:col>
      <xdr:colOff>50800</xdr:colOff>
      <xdr:row>97</xdr:row>
      <xdr:rowOff>119035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167312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2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30873</xdr:rowOff>
    </xdr:from>
    <xdr:to>
      <xdr:col>50</xdr:col>
      <xdr:colOff>165100</xdr:colOff>
      <xdr:row>97</xdr:row>
      <xdr:rowOff>132473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123600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5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153739</xdr:rowOff>
    </xdr:from>
    <xdr:to>
      <xdr:col>46</xdr:col>
      <xdr:colOff>38100</xdr:colOff>
      <xdr:row>98</xdr:row>
      <xdr:rowOff>83889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75016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23003</xdr:rowOff>
    </xdr:from>
    <xdr:to>
      <xdr:col>41</xdr:col>
      <xdr:colOff>101600</xdr:colOff>
      <xdr:row>98</xdr:row>
      <xdr:rowOff>124603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115730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1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xdr:rowOff>
    </xdr:from>
    <xdr:to>
      <xdr:col>36</xdr:col>
      <xdr:colOff>165100</xdr:colOff>
      <xdr:row>98</xdr:row>
      <xdr:rowOff>116241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107368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166412</xdr:rowOff>
    </xdr:from>
    <xdr:to>
      <xdr:col>85</xdr:col>
      <xdr:colOff>127000</xdr:colOff>
      <xdr:row>38</xdr:row>
      <xdr:rowOff>16828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10062"/>
          <a:ext cx="83820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153136</xdr:rowOff>
    </xdr:from>
    <xdr:to>
      <xdr:col>81</xdr:col>
      <xdr:colOff>50800</xdr:colOff>
      <xdr:row>38</xdr:row>
      <xdr:rowOff>16828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96786"/>
          <a:ext cx="889000" cy="3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153136</xdr:rowOff>
    </xdr:from>
    <xdr:to>
      <xdr:col>76</xdr:col>
      <xdr:colOff>114300</xdr:colOff>
      <xdr:row>37</xdr:row>
      <xdr:rowOff>153399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96786"/>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153399</xdr:rowOff>
    </xdr:from>
    <xdr:to>
      <xdr:col>71</xdr:col>
      <xdr:colOff>177800</xdr:colOff>
      <xdr:row>38</xdr:row>
      <xdr:rowOff>10792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97049"/>
          <a:ext cx="889000" cy="2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115612</xdr:rowOff>
    </xdr:from>
    <xdr:to>
      <xdr:col>85</xdr:col>
      <xdr:colOff>177800</xdr:colOff>
      <xdr:row>38</xdr:row>
      <xdr:rowOff>45762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137478</xdr:rowOff>
    </xdr:from>
    <xdr:to>
      <xdr:col>81</xdr:col>
      <xdr:colOff>101600</xdr:colOff>
      <xdr:row>38</xdr:row>
      <xdr:rowOff>67628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58755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102336</xdr:rowOff>
    </xdr:from>
    <xdr:to>
      <xdr:col>76</xdr:col>
      <xdr:colOff>165100</xdr:colOff>
      <xdr:row>38</xdr:row>
      <xdr:rowOff>32486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23613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3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102599</xdr:rowOff>
    </xdr:from>
    <xdr:to>
      <xdr:col>72</xdr:col>
      <xdr:colOff>38100</xdr:colOff>
      <xdr:row>38</xdr:row>
      <xdr:rowOff>32748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6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23876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131442</xdr:rowOff>
    </xdr:from>
    <xdr:to>
      <xdr:col>67</xdr:col>
      <xdr:colOff>101600</xdr:colOff>
      <xdr:row>38</xdr:row>
      <xdr:rowOff>61592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52719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149253</xdr:rowOff>
    </xdr:from>
    <xdr:to>
      <xdr:col>85</xdr:col>
      <xdr:colOff>127000</xdr:colOff>
      <xdr:row>78</xdr:row>
      <xdr:rowOff>4914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50903"/>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162283</xdr:rowOff>
    </xdr:from>
    <xdr:to>
      <xdr:col>81</xdr:col>
      <xdr:colOff>50800</xdr:colOff>
      <xdr:row>78</xdr:row>
      <xdr:rowOff>4914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63933"/>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149307</xdr:rowOff>
    </xdr:from>
    <xdr:to>
      <xdr:col>76</xdr:col>
      <xdr:colOff>114300</xdr:colOff>
      <xdr:row>77</xdr:row>
      <xdr:rowOff>162283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50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149307</xdr:rowOff>
    </xdr:from>
    <xdr:to>
      <xdr:col>71</xdr:col>
      <xdr:colOff>177800</xdr:colOff>
      <xdr:row>77</xdr:row>
      <xdr:rowOff>156933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50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98453</xdr:rowOff>
    </xdr:from>
    <xdr:to>
      <xdr:col>85</xdr:col>
      <xdr:colOff>177800</xdr:colOff>
      <xdr:row>78</xdr:row>
      <xdr:rowOff>28603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121330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125564</xdr:rowOff>
    </xdr:from>
    <xdr:to>
      <xdr:col>81</xdr:col>
      <xdr:colOff>101600</xdr:colOff>
      <xdr:row>78</xdr:row>
      <xdr:rowOff>55714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72241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111483</xdr:rowOff>
    </xdr:from>
    <xdr:to>
      <xdr:col>76</xdr:col>
      <xdr:colOff>165100</xdr:colOff>
      <xdr:row>78</xdr:row>
      <xdr:rowOff>41633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58160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98507</xdr:rowOff>
    </xdr:from>
    <xdr:to>
      <xdr:col>72</xdr:col>
      <xdr:colOff>38100</xdr:colOff>
      <xdr:row>78</xdr:row>
      <xdr:rowOff>28657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45184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106133</xdr:rowOff>
    </xdr:from>
    <xdr:to>
      <xdr:col>67</xdr:col>
      <xdr:colOff>101600</xdr:colOff>
      <xdr:row>78</xdr:row>
      <xdr:rowOff>36283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52810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52939</xdr:rowOff>
    </xdr:from>
    <xdr:to>
      <xdr:col>85</xdr:col>
      <xdr:colOff>127000</xdr:colOff>
      <xdr:row>97</xdr:row>
      <xdr:rowOff>11523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512139"/>
          <a:ext cx="8382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11523</xdr:rowOff>
    </xdr:from>
    <xdr:to>
      <xdr:col>81</xdr:col>
      <xdr:colOff>50800</xdr:colOff>
      <xdr:row>97</xdr:row>
      <xdr:rowOff>169587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642173"/>
          <a:ext cx="889000" cy="1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169587</xdr:rowOff>
    </xdr:from>
    <xdr:to>
      <xdr:col>76</xdr:col>
      <xdr:colOff>114300</xdr:colOff>
      <xdr:row>98</xdr:row>
      <xdr:rowOff>51984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00237"/>
          <a:ext cx="889000" cy="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51984</xdr:rowOff>
    </xdr:from>
    <xdr:to>
      <xdr:col>71</xdr:col>
      <xdr:colOff>177800</xdr:colOff>
      <xdr:row>98</xdr:row>
      <xdr:rowOff>78218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54084"/>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2139</xdr:rowOff>
    </xdr:from>
    <xdr:to>
      <xdr:col>85</xdr:col>
      <xdr:colOff>177800</xdr:colOff>
      <xdr:row>96</xdr:row>
      <xdr:rowOff>103739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4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25016</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3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132173</xdr:rowOff>
    </xdr:from>
    <xdr:to>
      <xdr:col>81</xdr:col>
      <xdr:colOff>101600</xdr:colOff>
      <xdr:row>97</xdr:row>
      <xdr:rowOff>62323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5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78850</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36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118787</xdr:rowOff>
    </xdr:from>
    <xdr:to>
      <xdr:col>76</xdr:col>
      <xdr:colOff>165100</xdr:colOff>
      <xdr:row>98</xdr:row>
      <xdr:rowOff>48937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65464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1184</xdr:rowOff>
    </xdr:from>
    <xdr:to>
      <xdr:col>72</xdr:col>
      <xdr:colOff>38100</xdr:colOff>
      <xdr:row>98</xdr:row>
      <xdr:rowOff>102784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119311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7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27418</xdr:rowOff>
    </xdr:from>
    <xdr:to>
      <xdr:col>67</xdr:col>
      <xdr:colOff>101600</xdr:colOff>
      <xdr:row>98</xdr:row>
      <xdr:rowOff>129018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145545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43841</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0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43841</xdr:rowOff>
    </xdr:from>
    <xdr:to>
      <xdr:col>102</xdr:col>
      <xdr:colOff>114300</xdr:colOff>
      <xdr:row>39</xdr:row>
      <xdr:rowOff>43879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3039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164491</xdr:rowOff>
    </xdr:from>
    <xdr:to>
      <xdr:col>102</xdr:col>
      <xdr:colOff>165100</xdr:colOff>
      <xdr:row>39</xdr:row>
      <xdr:rowOff>94641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85768</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164529</xdr:rowOff>
    </xdr:from>
    <xdr:to>
      <xdr:col>98</xdr:col>
      <xdr:colOff>38100</xdr:colOff>
      <xdr:row>39</xdr:row>
      <xdr:rowOff>94679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85806</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99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40792</xdr:rowOff>
    </xdr:from>
    <xdr:to>
      <xdr:col>116</xdr:col>
      <xdr:colOff>63500</xdr:colOff>
      <xdr:row>59</xdr:row>
      <xdr:rowOff>41269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6342"/>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40183</xdr:rowOff>
    </xdr:from>
    <xdr:to>
      <xdr:col>111</xdr:col>
      <xdr:colOff>177800</xdr:colOff>
      <xdr:row>59</xdr:row>
      <xdr:rowOff>40792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573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39440</xdr:rowOff>
    </xdr:from>
    <xdr:to>
      <xdr:col>107</xdr:col>
      <xdr:colOff>50800</xdr:colOff>
      <xdr:row>59</xdr:row>
      <xdr:rowOff>40183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4990"/>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26086</xdr:rowOff>
    </xdr:from>
    <xdr:to>
      <xdr:col>102</xdr:col>
      <xdr:colOff>114300</xdr:colOff>
      <xdr:row>59</xdr:row>
      <xdr:rowOff>39440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41636"/>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161919</xdr:rowOff>
    </xdr:from>
    <xdr:to>
      <xdr:col>116</xdr:col>
      <xdr:colOff>114300</xdr:colOff>
      <xdr:row>59</xdr:row>
      <xdr:rowOff>92069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76846</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0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161442</xdr:rowOff>
    </xdr:from>
    <xdr:to>
      <xdr:col>112</xdr:col>
      <xdr:colOff>38100</xdr:colOff>
      <xdr:row>59</xdr:row>
      <xdr:rowOff>91592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82719</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160833</xdr:rowOff>
    </xdr:from>
    <xdr:to>
      <xdr:col>107</xdr:col>
      <xdr:colOff>101600</xdr:colOff>
      <xdr:row>59</xdr:row>
      <xdr:rowOff>90983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82110</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160090</xdr:rowOff>
    </xdr:from>
    <xdr:to>
      <xdr:col>102</xdr:col>
      <xdr:colOff>165100</xdr:colOff>
      <xdr:row>59</xdr:row>
      <xdr:rowOff>90240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81367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146736</xdr:rowOff>
    </xdr:from>
    <xdr:to>
      <xdr:col>98</xdr:col>
      <xdr:colOff>38100</xdr:colOff>
      <xdr:row>59</xdr:row>
      <xdr:rowOff>76886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68013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3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70042</xdr:rowOff>
    </xdr:from>
    <xdr:to>
      <xdr:col>116</xdr:col>
      <xdr:colOff>63500</xdr:colOff>
      <xdr:row>76</xdr:row>
      <xdr:rowOff>73569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100242"/>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70042</xdr:rowOff>
    </xdr:from>
    <xdr:to>
      <xdr:col>111</xdr:col>
      <xdr:colOff>177800</xdr:colOff>
      <xdr:row>76</xdr:row>
      <xdr:rowOff>97213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00242"/>
          <a:ext cx="889000" cy="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110619</xdr:rowOff>
    </xdr:from>
    <xdr:to>
      <xdr:col>107</xdr:col>
      <xdr:colOff>50800</xdr:colOff>
      <xdr:row>76</xdr:row>
      <xdr:rowOff>97213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69369"/>
          <a:ext cx="889000" cy="1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133120</xdr:rowOff>
    </xdr:from>
    <xdr:to>
      <xdr:col>102</xdr:col>
      <xdr:colOff>114300</xdr:colOff>
      <xdr:row>75</xdr:row>
      <xdr:rowOff>110619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20420"/>
          <a:ext cx="8890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22769</xdr:rowOff>
    </xdr:from>
    <xdr:to>
      <xdr:col>116</xdr:col>
      <xdr:colOff>114300</xdr:colOff>
      <xdr:row>76</xdr:row>
      <xdr:rowOff>124369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19242</xdr:rowOff>
    </xdr:from>
    <xdr:to>
      <xdr:col>112</xdr:col>
      <xdr:colOff>38100</xdr:colOff>
      <xdr:row>76</xdr:row>
      <xdr:rowOff>120842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111969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46413</xdr:rowOff>
    </xdr:from>
    <xdr:to>
      <xdr:col>107</xdr:col>
      <xdr:colOff>101600</xdr:colOff>
      <xdr:row>76</xdr:row>
      <xdr:rowOff>148013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139140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59819</xdr:rowOff>
    </xdr:from>
    <xdr:to>
      <xdr:col>102</xdr:col>
      <xdr:colOff>165100</xdr:colOff>
      <xdr:row>75</xdr:row>
      <xdr:rowOff>161420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18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152545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82320</xdr:rowOff>
    </xdr:from>
    <xdr:to>
      <xdr:col>98</xdr:col>
      <xdr:colOff>38100</xdr:colOff>
      <xdr:row>75</xdr:row>
      <xdr:rowOff>12470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28997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物件費は、住民一人当たり２０９，７２６円となっており、前年度と比べ約６８，４００円の増となっている。主な要因としては、ふるさと寄附金返礼品費などの増加によるものである。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扶助費は、住民一人当たり１１４，２８１円となっており、前年度と比べ約２７，０００円の増となっている。主な要因としては、生活保護に係る給付費などの増加によるものである。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補助費等は、住民一人当たり８９，３０１円となっており、前年度と比べ約１００，２００円の減となっている。主な要因としては、淡路広域水道企業団補助金（高料金対策）の減少によるものである。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積立金は、住民一人当たり１８７，９５３円となっており、前年度と比べ約５６，９００円の増となっている。主な要因としては、ふるさと洲本もっともっと応援基金積立金などの増加によるものである。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繰出金は、住民一人当たり５３，０５０円となっており、前年度と比べ約２００円の減となっている。主な要因としては、淡路食肉センター事業分担金などの減少によるものである。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42,307
41,975
182.38
39,552,937
38,883,260
587,436
13,253,475
28,693,884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81597</xdr:rowOff>
    </xdr:from>
    <xdr:to>
      <xdr:col>24</xdr:col>
      <xdr:colOff>63500</xdr:colOff>
      <xdr:row>36</xdr:row>
      <xdr:rowOff>153035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3797"/>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36</xdr:row>
      <xdr:rowOff>153035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61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93980</xdr:rowOff>
    </xdr:from>
    <xdr:to>
      <xdr:col>15</xdr:col>
      <xdr:colOff>50800</xdr:colOff>
      <xdr:row>36</xdr:row>
      <xdr:rowOff>102743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618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102743</xdr:rowOff>
    </xdr:from>
    <xdr:to>
      <xdr:col>10</xdr:col>
      <xdr:colOff>114300</xdr:colOff>
      <xdr:row>36</xdr:row>
      <xdr:rowOff>120078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494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30797</xdr:rowOff>
    </xdr:from>
    <xdr:to>
      <xdr:col>24</xdr:col>
      <xdr:colOff>114300</xdr:colOff>
      <xdr:row>36</xdr:row>
      <xdr:rowOff>132397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23512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43180</xdr:rowOff>
    </xdr:from>
    <xdr:to>
      <xdr:col>15</xdr:col>
      <xdr:colOff>101600</xdr:colOff>
      <xdr:row>36</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135907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51943</xdr:rowOff>
    </xdr:from>
    <xdr:to>
      <xdr:col>10</xdr:col>
      <xdr:colOff>165100</xdr:colOff>
      <xdr:row>36</xdr:row>
      <xdr:rowOff>153543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144670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69278</xdr:rowOff>
    </xdr:from>
    <xdr:to>
      <xdr:col>6</xdr:col>
      <xdr:colOff>38100</xdr:colOff>
      <xdr:row>36</xdr:row>
      <xdr:rowOff>170878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162005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64497</xdr:rowOff>
    </xdr:from>
    <xdr:to>
      <xdr:col>24</xdr:col>
      <xdr:colOff>63500</xdr:colOff>
      <xdr:row>56</xdr:row>
      <xdr:rowOff>101648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65697"/>
          <a:ext cx="838200" cy="3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101648</xdr:rowOff>
    </xdr:from>
    <xdr:to>
      <xdr:col>19</xdr:col>
      <xdr:colOff>177800</xdr:colOff>
      <xdr:row>58</xdr:row>
      <xdr:rowOff>36655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02848"/>
          <a:ext cx="889000" cy="2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36655</xdr:rowOff>
    </xdr:from>
    <xdr:to>
      <xdr:col>15</xdr:col>
      <xdr:colOff>50800</xdr:colOff>
      <xdr:row>58</xdr:row>
      <xdr:rowOff>82572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0755"/>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82572</xdr:rowOff>
    </xdr:from>
    <xdr:to>
      <xdr:col>10</xdr:col>
      <xdr:colOff>114300</xdr:colOff>
      <xdr:row>58</xdr:row>
      <xdr:rowOff>88584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6672"/>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13697</xdr:rowOff>
    </xdr:from>
    <xdr:to>
      <xdr:col>24</xdr:col>
      <xdr:colOff>114300</xdr:colOff>
      <xdr:row>56</xdr:row>
      <xdr:rowOff>115297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36574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6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50848</xdr:rowOff>
    </xdr:from>
    <xdr:to>
      <xdr:col>20</xdr:col>
      <xdr:colOff>38100</xdr:colOff>
      <xdr:row>56</xdr:row>
      <xdr:rowOff>152448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168975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2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157305</xdr:rowOff>
    </xdr:from>
    <xdr:to>
      <xdr:col>15</xdr:col>
      <xdr:colOff>101600</xdr:colOff>
      <xdr:row>58</xdr:row>
      <xdr:rowOff>87455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103982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0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31772</xdr:rowOff>
    </xdr:from>
    <xdr:to>
      <xdr:col>10</xdr:col>
      <xdr:colOff>165100</xdr:colOff>
      <xdr:row>58</xdr:row>
      <xdr:rowOff>133372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149899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37784</xdr:rowOff>
    </xdr:from>
    <xdr:to>
      <xdr:col>6</xdr:col>
      <xdr:colOff>38100</xdr:colOff>
      <xdr:row>58</xdr:row>
      <xdr:rowOff>139384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155911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29282</xdr:rowOff>
    </xdr:from>
    <xdr:to>
      <xdr:col>24</xdr:col>
      <xdr:colOff>63500</xdr:colOff>
      <xdr:row>76</xdr:row>
      <xdr:rowOff>140244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9482"/>
          <a:ext cx="838200" cy="1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140244</xdr:rowOff>
    </xdr:from>
    <xdr:to>
      <xdr:col>19</xdr:col>
      <xdr:colOff>177800</xdr:colOff>
      <xdr:row>77</xdr:row>
      <xdr:rowOff>20312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0444"/>
          <a:ext cx="889000" cy="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162026</xdr:rowOff>
    </xdr:from>
    <xdr:to>
      <xdr:col>15</xdr:col>
      <xdr:colOff>50800</xdr:colOff>
      <xdr:row>77</xdr:row>
      <xdr:rowOff>20312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2226"/>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162026</xdr:rowOff>
    </xdr:from>
    <xdr:to>
      <xdr:col>10</xdr:col>
      <xdr:colOff>114300</xdr:colOff>
      <xdr:row>77</xdr:row>
      <xdr:rowOff>23078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2226"/>
          <a:ext cx="8890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149932</xdr:rowOff>
    </xdr:from>
    <xdr:to>
      <xdr:col>24</xdr:col>
      <xdr:colOff>114300</xdr:colOff>
      <xdr:row>76</xdr:row>
      <xdr:rowOff>80082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128359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89444</xdr:rowOff>
    </xdr:from>
    <xdr:to>
      <xdr:col>20</xdr:col>
      <xdr:colOff>38100</xdr:colOff>
      <xdr:row>77</xdr:row>
      <xdr:rowOff>19594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140962</xdr:rowOff>
    </xdr:from>
    <xdr:to>
      <xdr:col>15</xdr:col>
      <xdr:colOff>101600</xdr:colOff>
      <xdr:row>77</xdr:row>
      <xdr:rowOff>71112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62239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111226</xdr:rowOff>
    </xdr:from>
    <xdr:to>
      <xdr:col>10</xdr:col>
      <xdr:colOff>165100</xdr:colOff>
      <xdr:row>77</xdr:row>
      <xdr:rowOff>41376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32503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143728</xdr:rowOff>
    </xdr:from>
    <xdr:to>
      <xdr:col>6</xdr:col>
      <xdr:colOff>38100</xdr:colOff>
      <xdr:row>77</xdr:row>
      <xdr:rowOff>73878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65005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73864</xdr:rowOff>
    </xdr:from>
    <xdr:to>
      <xdr:col>24</xdr:col>
      <xdr:colOff>63500</xdr:colOff>
      <xdr:row>97</xdr:row>
      <xdr:rowOff>96189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4514"/>
          <a:ext cx="8382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96189</xdr:rowOff>
    </xdr:from>
    <xdr:to>
      <xdr:col>19</xdr:col>
      <xdr:colOff>177800</xdr:colOff>
      <xdr:row>97</xdr:row>
      <xdr:rowOff>118112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6839"/>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32517</xdr:rowOff>
    </xdr:from>
    <xdr:to>
      <xdr:col>15</xdr:col>
      <xdr:colOff>50800</xdr:colOff>
      <xdr:row>97</xdr:row>
      <xdr:rowOff>118112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3167"/>
          <a:ext cx="889000" cy="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32517</xdr:rowOff>
    </xdr:from>
    <xdr:to>
      <xdr:col>10</xdr:col>
      <xdr:colOff>114300</xdr:colOff>
      <xdr:row>97</xdr:row>
      <xdr:rowOff>121069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63167"/>
          <a:ext cx="889000" cy="8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23064</xdr:rowOff>
    </xdr:from>
    <xdr:to>
      <xdr:col>24</xdr:col>
      <xdr:colOff>114300</xdr:colOff>
      <xdr:row>97</xdr:row>
      <xdr:rowOff>124664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109441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45389</xdr:rowOff>
    </xdr:from>
    <xdr:to>
      <xdr:col>20</xdr:col>
      <xdr:colOff>38100</xdr:colOff>
      <xdr:row>97</xdr:row>
      <xdr:rowOff>146989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138116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67312</xdr:rowOff>
    </xdr:from>
    <xdr:to>
      <xdr:col>15</xdr:col>
      <xdr:colOff>101600</xdr:colOff>
      <xdr:row>97</xdr:row>
      <xdr:rowOff>168912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153167</xdr:rowOff>
    </xdr:from>
    <xdr:to>
      <xdr:col>10</xdr:col>
      <xdr:colOff>165100</xdr:colOff>
      <xdr:row>97</xdr:row>
      <xdr:rowOff>83317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74444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70269</xdr:rowOff>
    </xdr:from>
    <xdr:to>
      <xdr:col>6</xdr:col>
      <xdr:colOff>38100</xdr:colOff>
      <xdr:row>98</xdr:row>
      <xdr:rowOff>419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162996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162560</xdr:rowOff>
    </xdr:from>
    <xdr:to>
      <xdr:col>55</xdr:col>
      <xdr:colOff>0</xdr:colOff>
      <xdr:row>37</xdr:row>
      <xdr:rowOff>166904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06210"/>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166904</xdr:rowOff>
    </xdr:from>
    <xdr:to>
      <xdr:col>50</xdr:col>
      <xdr:colOff>114300</xdr:colOff>
      <xdr:row>37</xdr:row>
      <xdr:rowOff>170332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1055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163475</xdr:rowOff>
    </xdr:from>
    <xdr:to>
      <xdr:col>45</xdr:col>
      <xdr:colOff>177800</xdr:colOff>
      <xdr:row>37</xdr:row>
      <xdr:rowOff>170332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0712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152044</xdr:rowOff>
    </xdr:from>
    <xdr:to>
      <xdr:col>41</xdr:col>
      <xdr:colOff>50800</xdr:colOff>
      <xdr:row>37</xdr:row>
      <xdr:rowOff>163475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9569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90187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116103</xdr:rowOff>
    </xdr:from>
    <xdr:to>
      <xdr:col>50</xdr:col>
      <xdr:colOff>165100</xdr:colOff>
      <xdr:row>38</xdr:row>
      <xdr:rowOff>46253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37381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119532</xdr:rowOff>
    </xdr:from>
    <xdr:to>
      <xdr:col>46</xdr:col>
      <xdr:colOff>38100</xdr:colOff>
      <xdr:row>38</xdr:row>
      <xdr:rowOff>49682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40809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112675</xdr:rowOff>
    </xdr:from>
    <xdr:to>
      <xdr:col>41</xdr:col>
      <xdr:colOff>101600</xdr:colOff>
      <xdr:row>38</xdr:row>
      <xdr:rowOff>42825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33952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101244</xdr:rowOff>
    </xdr:from>
    <xdr:to>
      <xdr:col>36</xdr:col>
      <xdr:colOff>165100</xdr:colOff>
      <xdr:row>38</xdr:row>
      <xdr:rowOff>31394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22521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107049</xdr:rowOff>
    </xdr:from>
    <xdr:to>
      <xdr:col>55</xdr:col>
      <xdr:colOff>0</xdr:colOff>
      <xdr:row>55</xdr:row>
      <xdr:rowOff>162675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36799"/>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162675</xdr:rowOff>
    </xdr:from>
    <xdr:to>
      <xdr:col>50</xdr:col>
      <xdr:colOff>114300</xdr:colOff>
      <xdr:row>56</xdr:row>
      <xdr:rowOff>32995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92425"/>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32995</xdr:rowOff>
    </xdr:from>
    <xdr:to>
      <xdr:col>45</xdr:col>
      <xdr:colOff>177800</xdr:colOff>
      <xdr:row>56</xdr:row>
      <xdr:rowOff>115774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34195"/>
          <a:ext cx="889000" cy="8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111899</xdr:rowOff>
    </xdr:from>
    <xdr:to>
      <xdr:col>41</xdr:col>
      <xdr:colOff>50800</xdr:colOff>
      <xdr:row>56</xdr:row>
      <xdr:rowOff>115774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13099"/>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56249</xdr:rowOff>
    </xdr:from>
    <xdr:to>
      <xdr:col>55</xdr:col>
      <xdr:colOff>50800</xdr:colOff>
      <xdr:row>55</xdr:row>
      <xdr:rowOff>157849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4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79126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111875</xdr:rowOff>
    </xdr:from>
    <xdr:to>
      <xdr:col>50</xdr:col>
      <xdr:colOff>165100</xdr:colOff>
      <xdr:row>56</xdr:row>
      <xdr:rowOff>42025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58552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153645</xdr:rowOff>
    </xdr:from>
    <xdr:to>
      <xdr:col>46</xdr:col>
      <xdr:colOff>38100</xdr:colOff>
      <xdr:row>56</xdr:row>
      <xdr:rowOff>83795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100322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64974</xdr:rowOff>
    </xdr:from>
    <xdr:to>
      <xdr:col>41</xdr:col>
      <xdr:colOff>101600</xdr:colOff>
      <xdr:row>56</xdr:row>
      <xdr:rowOff>166574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157701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61099</xdr:rowOff>
    </xdr:from>
    <xdr:to>
      <xdr:col>36</xdr:col>
      <xdr:colOff>165100</xdr:colOff>
      <xdr:row>56</xdr:row>
      <xdr:rowOff>162699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153826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7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19735</xdr:rowOff>
    </xdr:from>
    <xdr:to>
      <xdr:col>55</xdr:col>
      <xdr:colOff>0</xdr:colOff>
      <xdr:row>78</xdr:row>
      <xdr:rowOff>73653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92835"/>
          <a:ext cx="8382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19735</xdr:rowOff>
    </xdr:from>
    <xdr:to>
      <xdr:col>50</xdr:col>
      <xdr:colOff>114300</xdr:colOff>
      <xdr:row>78</xdr:row>
      <xdr:rowOff>96934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2835"/>
          <a:ext cx="889000" cy="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96727</xdr:rowOff>
    </xdr:from>
    <xdr:to>
      <xdr:col>45</xdr:col>
      <xdr:colOff>177800</xdr:colOff>
      <xdr:row>78</xdr:row>
      <xdr:rowOff>96934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69827"/>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96727</xdr:rowOff>
    </xdr:from>
    <xdr:to>
      <xdr:col>41</xdr:col>
      <xdr:colOff>50800</xdr:colOff>
      <xdr:row>78</xdr:row>
      <xdr:rowOff>110393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69827"/>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22853</xdr:rowOff>
    </xdr:from>
    <xdr:to>
      <xdr:col>55</xdr:col>
      <xdr:colOff>50800</xdr:colOff>
      <xdr:row>78</xdr:row>
      <xdr:rowOff>124453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109230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140385</xdr:rowOff>
    </xdr:from>
    <xdr:to>
      <xdr:col>50</xdr:col>
      <xdr:colOff>165100</xdr:colOff>
      <xdr:row>78</xdr:row>
      <xdr:rowOff>70535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61662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46134</xdr:rowOff>
    </xdr:from>
    <xdr:to>
      <xdr:col>46</xdr:col>
      <xdr:colOff>38100</xdr:colOff>
      <xdr:row>78</xdr:row>
      <xdr:rowOff>147734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138861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45927</xdr:rowOff>
    </xdr:from>
    <xdr:to>
      <xdr:col>41</xdr:col>
      <xdr:colOff>101600</xdr:colOff>
      <xdr:row>78</xdr:row>
      <xdr:rowOff>147527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138654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1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59593</xdr:rowOff>
    </xdr:from>
    <xdr:to>
      <xdr:col>36</xdr:col>
      <xdr:colOff>165100</xdr:colOff>
      <xdr:row>78</xdr:row>
      <xdr:rowOff>161193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94698</xdr:rowOff>
    </xdr:from>
    <xdr:to>
      <xdr:col>55</xdr:col>
      <xdr:colOff>0</xdr:colOff>
      <xdr:row>97</xdr:row>
      <xdr:rowOff>115922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25348"/>
          <a:ext cx="8382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115922</xdr:rowOff>
    </xdr:from>
    <xdr:to>
      <xdr:col>50</xdr:col>
      <xdr:colOff>114300</xdr:colOff>
      <xdr:row>97</xdr:row>
      <xdr:rowOff>128823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6572"/>
          <a:ext cx="889000" cy="1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128823</xdr:rowOff>
    </xdr:from>
    <xdr:to>
      <xdr:col>45</xdr:col>
      <xdr:colOff>177800</xdr:colOff>
      <xdr:row>97</xdr:row>
      <xdr:rowOff>148684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9473"/>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131063</xdr:rowOff>
    </xdr:from>
    <xdr:to>
      <xdr:col>41</xdr:col>
      <xdr:colOff>50800</xdr:colOff>
      <xdr:row>97</xdr:row>
      <xdr:rowOff>148684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61713"/>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43898</xdr:rowOff>
    </xdr:from>
    <xdr:to>
      <xdr:col>55</xdr:col>
      <xdr:colOff>50800</xdr:colOff>
      <xdr:row>97</xdr:row>
      <xdr:rowOff>145498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22325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65122</xdr:rowOff>
    </xdr:from>
    <xdr:to>
      <xdr:col>50</xdr:col>
      <xdr:colOff>165100</xdr:colOff>
      <xdr:row>97</xdr:row>
      <xdr:rowOff>166722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157849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78023</xdr:rowOff>
    </xdr:from>
    <xdr:to>
      <xdr:col>46</xdr:col>
      <xdr:colOff>38100</xdr:colOff>
      <xdr:row>98</xdr:row>
      <xdr:rowOff>8173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170750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97884</xdr:rowOff>
    </xdr:from>
    <xdr:to>
      <xdr:col>41</xdr:col>
      <xdr:colOff>101600</xdr:colOff>
      <xdr:row>98</xdr:row>
      <xdr:rowOff>28034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19161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80263</xdr:rowOff>
    </xdr:from>
    <xdr:to>
      <xdr:col>36</xdr:col>
      <xdr:colOff>165100</xdr:colOff>
      <xdr:row>98</xdr:row>
      <xdr:rowOff>10413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128537</xdr:rowOff>
    </xdr:from>
    <xdr:to>
      <xdr:col>85</xdr:col>
      <xdr:colOff>127000</xdr:colOff>
      <xdr:row>36</xdr:row>
      <xdr:rowOff>57595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129287"/>
          <a:ext cx="8382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57595</xdr:rowOff>
    </xdr:from>
    <xdr:to>
      <xdr:col>81</xdr:col>
      <xdr:colOff>50800</xdr:colOff>
      <xdr:row>37</xdr:row>
      <xdr:rowOff>26486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29795"/>
          <a:ext cx="889000" cy="1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26486</xdr:rowOff>
    </xdr:from>
    <xdr:to>
      <xdr:col>76</xdr:col>
      <xdr:colOff>114300</xdr:colOff>
      <xdr:row>37</xdr:row>
      <xdr:rowOff>38964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70136"/>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38964</xdr:rowOff>
    </xdr:from>
    <xdr:to>
      <xdr:col>71</xdr:col>
      <xdr:colOff>177800</xdr:colOff>
      <xdr:row>37</xdr:row>
      <xdr:rowOff>73558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82614"/>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77737</xdr:rowOff>
    </xdr:from>
    <xdr:to>
      <xdr:col>85</xdr:col>
      <xdr:colOff>177800</xdr:colOff>
      <xdr:row>36</xdr:row>
      <xdr:rowOff>7887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100614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6795</xdr:rowOff>
    </xdr:from>
    <xdr:to>
      <xdr:col>81</xdr:col>
      <xdr:colOff>101600</xdr:colOff>
      <xdr:row>36</xdr:row>
      <xdr:rowOff>108395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99522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7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147136</xdr:rowOff>
    </xdr:from>
    <xdr:to>
      <xdr:col>76</xdr:col>
      <xdr:colOff>165100</xdr:colOff>
      <xdr:row>37</xdr:row>
      <xdr:rowOff>77286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68413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159614</xdr:rowOff>
    </xdr:from>
    <xdr:to>
      <xdr:col>72</xdr:col>
      <xdr:colOff>38100</xdr:colOff>
      <xdr:row>37</xdr:row>
      <xdr:rowOff>89764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80891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22758</xdr:rowOff>
    </xdr:from>
    <xdr:to>
      <xdr:col>67</xdr:col>
      <xdr:colOff>101600</xdr:colOff>
      <xdr:row>37</xdr:row>
      <xdr:rowOff>124358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115485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95923</xdr:rowOff>
    </xdr:from>
    <xdr:to>
      <xdr:col>85</xdr:col>
      <xdr:colOff>127000</xdr:colOff>
      <xdr:row>57</xdr:row>
      <xdr:rowOff>114939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68573"/>
          <a:ext cx="8382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114939</xdr:rowOff>
    </xdr:from>
    <xdr:to>
      <xdr:col>81</xdr:col>
      <xdr:colOff>50800</xdr:colOff>
      <xdr:row>57</xdr:row>
      <xdr:rowOff>152088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87589"/>
          <a:ext cx="8890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152088</xdr:rowOff>
    </xdr:from>
    <xdr:to>
      <xdr:col>76</xdr:col>
      <xdr:colOff>114300</xdr:colOff>
      <xdr:row>58</xdr:row>
      <xdr:rowOff>43902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24738"/>
          <a:ext cx="889000" cy="6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43902</xdr:rowOff>
    </xdr:from>
    <xdr:to>
      <xdr:col>71</xdr:col>
      <xdr:colOff>177800</xdr:colOff>
      <xdr:row>58</xdr:row>
      <xdr:rowOff>50789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88002"/>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45123</xdr:rowOff>
    </xdr:from>
    <xdr:to>
      <xdr:col>85</xdr:col>
      <xdr:colOff>177800</xdr:colOff>
      <xdr:row>57</xdr:row>
      <xdr:rowOff>146723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23550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64139</xdr:rowOff>
    </xdr:from>
    <xdr:to>
      <xdr:col>81</xdr:col>
      <xdr:colOff>101600</xdr:colOff>
      <xdr:row>57</xdr:row>
      <xdr:rowOff>165739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156866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101288</xdr:rowOff>
    </xdr:from>
    <xdr:to>
      <xdr:col>76</xdr:col>
      <xdr:colOff>165100</xdr:colOff>
      <xdr:row>58</xdr:row>
      <xdr:rowOff>31438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7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22565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164552</xdr:rowOff>
    </xdr:from>
    <xdr:to>
      <xdr:col>72</xdr:col>
      <xdr:colOff>38100</xdr:colOff>
      <xdr:row>58</xdr:row>
      <xdr:rowOff>94702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85829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2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171439</xdr:rowOff>
    </xdr:from>
    <xdr:to>
      <xdr:col>67</xdr:col>
      <xdr:colOff>101600</xdr:colOff>
      <xdr:row>58</xdr:row>
      <xdr:rowOff>101589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92716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166412</xdr:rowOff>
    </xdr:from>
    <xdr:to>
      <xdr:col>85</xdr:col>
      <xdr:colOff>127000</xdr:colOff>
      <xdr:row>78</xdr:row>
      <xdr:rowOff>16827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68062"/>
          <a:ext cx="8382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153136</xdr:rowOff>
    </xdr:from>
    <xdr:to>
      <xdr:col>81</xdr:col>
      <xdr:colOff>50800</xdr:colOff>
      <xdr:row>78</xdr:row>
      <xdr:rowOff>16827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54786"/>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153136</xdr:rowOff>
    </xdr:from>
    <xdr:to>
      <xdr:col>76</xdr:col>
      <xdr:colOff>114300</xdr:colOff>
      <xdr:row>77</xdr:row>
      <xdr:rowOff>153398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5478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153398</xdr:rowOff>
    </xdr:from>
    <xdr:to>
      <xdr:col>71</xdr:col>
      <xdr:colOff>177800</xdr:colOff>
      <xdr:row>78</xdr:row>
      <xdr:rowOff>10793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55048"/>
          <a:ext cx="889000" cy="2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115612</xdr:rowOff>
    </xdr:from>
    <xdr:to>
      <xdr:col>85</xdr:col>
      <xdr:colOff>177800</xdr:colOff>
      <xdr:row>78</xdr:row>
      <xdr:rowOff>45762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137477</xdr:rowOff>
    </xdr:from>
    <xdr:to>
      <xdr:col>81</xdr:col>
      <xdr:colOff>101600</xdr:colOff>
      <xdr:row>78</xdr:row>
      <xdr:rowOff>67627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58754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3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102336</xdr:rowOff>
    </xdr:from>
    <xdr:to>
      <xdr:col>76</xdr:col>
      <xdr:colOff>165100</xdr:colOff>
      <xdr:row>78</xdr:row>
      <xdr:rowOff>32486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23613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102598</xdr:rowOff>
    </xdr:from>
    <xdr:to>
      <xdr:col>72</xdr:col>
      <xdr:colOff>38100</xdr:colOff>
      <xdr:row>78</xdr:row>
      <xdr:rowOff>32748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23875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9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131443</xdr:rowOff>
    </xdr:from>
    <xdr:to>
      <xdr:col>67</xdr:col>
      <xdr:colOff>101600</xdr:colOff>
      <xdr:row>78</xdr:row>
      <xdr:rowOff>61593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52720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149253</xdr:rowOff>
    </xdr:from>
    <xdr:to>
      <xdr:col>85</xdr:col>
      <xdr:colOff>127000</xdr:colOff>
      <xdr:row>98</xdr:row>
      <xdr:rowOff>4914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79903"/>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162283</xdr:rowOff>
    </xdr:from>
    <xdr:to>
      <xdr:col>81</xdr:col>
      <xdr:colOff>50800</xdr:colOff>
      <xdr:row>98</xdr:row>
      <xdr:rowOff>4914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92933"/>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149307</xdr:rowOff>
    </xdr:from>
    <xdr:to>
      <xdr:col>76</xdr:col>
      <xdr:colOff>114300</xdr:colOff>
      <xdr:row>97</xdr:row>
      <xdr:rowOff>162283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79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149307</xdr:rowOff>
    </xdr:from>
    <xdr:to>
      <xdr:col>71</xdr:col>
      <xdr:colOff>177800</xdr:colOff>
      <xdr:row>97</xdr:row>
      <xdr:rowOff>156933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79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98453</xdr:rowOff>
    </xdr:from>
    <xdr:to>
      <xdr:col>85</xdr:col>
      <xdr:colOff>177800</xdr:colOff>
      <xdr:row>98</xdr:row>
      <xdr:rowOff>28603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121330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125564</xdr:rowOff>
    </xdr:from>
    <xdr:to>
      <xdr:col>81</xdr:col>
      <xdr:colOff>101600</xdr:colOff>
      <xdr:row>98</xdr:row>
      <xdr:rowOff>55714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72241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111483</xdr:rowOff>
    </xdr:from>
    <xdr:to>
      <xdr:col>76</xdr:col>
      <xdr:colOff>165100</xdr:colOff>
      <xdr:row>98</xdr:row>
      <xdr:rowOff>41633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58160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98507</xdr:rowOff>
    </xdr:from>
    <xdr:to>
      <xdr:col>72</xdr:col>
      <xdr:colOff>38100</xdr:colOff>
      <xdr:row>98</xdr:row>
      <xdr:rowOff>28657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45184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106133</xdr:rowOff>
    </xdr:from>
    <xdr:to>
      <xdr:col>67</xdr:col>
      <xdr:colOff>101600</xdr:colOff>
      <xdr:row>98</xdr:row>
      <xdr:rowOff>36283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総務費は、住民一人当たり３８９，２１５円となっており、前年度と比べ約２９，３００円の増となっている。主な要因としては、ふるさと洲本もっともっと応援基金積立金などの増加によるものである。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９９，１５１円となっており、前年度と比べ約２４，３００円の増となっている。主な要因としては、住民税非課税世帯等に対する臨時特別給付金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衛生費は、住民一人当たり４１，１４０円となっており、前年度と比べ約２，９００円の増となっている。主な要因としては、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％ごみ減量化推進事業費などの増加によるものである。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農林水産業費は、住民一人当たり４９，０７１円となっており、前年度と比べ約４，４００円の増となっている。主な要因としては、元気な水産業創造事業費などの増加によるものである。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土木費は、住民一人当たり４７，３４３円となっており、前年度と比べ約４，６００円の増となっている。主な要因としては、大浜公園整備事業費などの増加によるものである。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教育費は、住民一人当たり４７，０６４円となっており、前年度と比べ約１，３００円の増となっている。主な要因としては、学校給食管理システム導入事業費などの増加によるものである。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実質収支は、平成１７年度以降１７年連続で黒字となっており、実質単年度収支は、地方交付税の増加や繰上償還の実施などにより、平成２６年度以来７年ぶりに黒字に転じた。</a:t>
          </a:r>
        </a:p>
        <a:p>
          <a:r>
            <a:rPr kumimoji="1" lang="ja-JP" altLang="en-US" sz="1400">
              <a:latin typeface="ＭＳ ゴシック" pitchFamily="49" charset="-128"/>
              <a:ea typeface="ＭＳ ゴシック" pitchFamily="49" charset="-128"/>
            </a:rPr>
            <a:t>　今後は第２次洲本市行政改革実施方策に基づき、事務事業を見直し、行財政の健全化に努める。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全会計において、平成３０年度以降黒字となっている。</a:t>
          </a:r>
        </a:p>
        <a:p>
          <a:r>
            <a:rPr kumimoji="1" lang="ja-JP" altLang="en-US" sz="1400">
              <a:latin typeface="ＭＳ ゴシック" pitchFamily="49" charset="-128"/>
              <a:ea typeface="ＭＳ ゴシック" pitchFamily="49" charset="-128"/>
            </a:rPr>
            <a:t>　今後においては、公共施設の再編整備などにより投資的経費が増になるなど、厳しい財政状況が続くと想定されることから、適正な財政運営の維持に努める。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9031;&#20250;&#65288;2&#22238;&#30446;&#65289;&#12294;1019/02%20&#22238;&#31572;/&#12304;&#36001;&#25919;&#29366;&#27841;&#36039;&#26009;&#38598;&#12305;_282057_&#27954;&#26412;&#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128.4</v>
          </cell>
          <cell r="BX51">
            <v>116.8</v>
          </cell>
          <cell r="CF51">
            <v>95.9</v>
          </cell>
          <cell r="CN51">
            <v>62.8</v>
          </cell>
          <cell r="CV51">
            <v>45.6</v>
          </cell>
        </row>
        <row r="53">
          <cell r="BP53">
            <v>54.8</v>
          </cell>
          <cell r="BX53">
            <v>56.6</v>
          </cell>
          <cell r="CF53">
            <v>58.3</v>
          </cell>
          <cell r="CN53">
            <v>60</v>
          </cell>
          <cell r="CV53">
            <v>61.8</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128.4</v>
          </cell>
          <cell r="BX73">
            <v>116.8</v>
          </cell>
          <cell r="CF73">
            <v>95.9</v>
          </cell>
          <cell r="CN73">
            <v>62.8</v>
          </cell>
          <cell r="CV73">
            <v>45.6</v>
          </cell>
        </row>
        <row r="75">
          <cell r="BP75">
            <v>14.9</v>
          </cell>
          <cell r="BX75">
            <v>15.1</v>
          </cell>
          <cell r="CF75">
            <v>14.8</v>
          </cell>
          <cell r="CN75">
            <v>14.3</v>
          </cell>
          <cell r="CV75">
            <v>14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39552937</v>
      </c>
      <c r="BO4" s="375"/>
      <c r="BP4" s="375"/>
      <c r="BQ4" s="375"/>
      <c r="BR4" s="375"/>
      <c r="BS4" s="375"/>
      <c r="BT4" s="375"/>
      <c r="BU4" s="376"/>
      <c r="BV4" s="374">
        <v>36387919</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4.4000000000000004</v>
      </c>
      <c r="CU4" s="381"/>
      <c r="CV4" s="381"/>
      <c r="CW4" s="381"/>
      <c r="CX4" s="381"/>
      <c r="CY4" s="381"/>
      <c r="CZ4" s="381"/>
      <c r="DA4" s="382"/>
      <c r="DB4" s="380">
        <v>0.8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38883260</v>
      </c>
      <c r="BO5" s="412"/>
      <c r="BP5" s="412"/>
      <c r="BQ5" s="412"/>
      <c r="BR5" s="412"/>
      <c r="BS5" s="412"/>
      <c r="BT5" s="412"/>
      <c r="BU5" s="413"/>
      <c r="BV5" s="411">
        <v>36203880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84.6</v>
      </c>
      <c r="CU5" s="409"/>
      <c r="CV5" s="409"/>
      <c r="CW5" s="409"/>
      <c r="CX5" s="409"/>
      <c r="CY5" s="409"/>
      <c r="CZ5" s="409"/>
      <c r="DA5" s="410"/>
      <c r="DB5" s="408">
        <v>92.6</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669677</v>
      </c>
      <c r="BO6" s="412"/>
      <c r="BP6" s="412"/>
      <c r="BQ6" s="412"/>
      <c r="BR6" s="412"/>
      <c r="BS6" s="412"/>
      <c r="BT6" s="412"/>
      <c r="BU6" s="413"/>
      <c r="BV6" s="411">
        <v>184039</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88.9</v>
      </c>
      <c r="CU6" s="449"/>
      <c r="CV6" s="449"/>
      <c r="CW6" s="449"/>
      <c r="CX6" s="449"/>
      <c r="CY6" s="449"/>
      <c r="CZ6" s="449"/>
      <c r="DA6" s="450"/>
      <c r="DB6" s="448">
        <v>96.4</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82241</v>
      </c>
      <c r="BO7" s="412"/>
      <c r="BP7" s="412"/>
      <c r="BQ7" s="412"/>
      <c r="BR7" s="412"/>
      <c r="BS7" s="412"/>
      <c r="BT7" s="412"/>
      <c r="BU7" s="413"/>
      <c r="BV7" s="411">
        <v>81453</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13253475</v>
      </c>
      <c r="CU7" s="412"/>
      <c r="CV7" s="412"/>
      <c r="CW7" s="412"/>
      <c r="CX7" s="412"/>
      <c r="CY7" s="412"/>
      <c r="CZ7" s="412"/>
      <c r="DA7" s="413"/>
      <c r="DB7" s="411">
        <v>12905817</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587436</v>
      </c>
      <c r="BO8" s="412"/>
      <c r="BP8" s="412"/>
      <c r="BQ8" s="412"/>
      <c r="BR8" s="412"/>
      <c r="BS8" s="412"/>
      <c r="BT8" s="412"/>
      <c r="BU8" s="413"/>
      <c r="BV8" s="411">
        <v>102586</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0.48</v>
      </c>
      <c r="CU8" s="452"/>
      <c r="CV8" s="452"/>
      <c r="CW8" s="452"/>
      <c r="CX8" s="452"/>
      <c r="CY8" s="452"/>
      <c r="CZ8" s="452"/>
      <c r="DA8" s="453"/>
      <c r="DB8" s="451">
        <v>0.49</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41236</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94</v>
      </c>
      <c r="AV9" s="444"/>
      <c r="AW9" s="444"/>
      <c r="AX9" s="444"/>
      <c r="AY9" s="445" t="s">
        <v>115</v>
      </c>
      <c r="AZ9" s="446"/>
      <c r="BA9" s="446"/>
      <c r="BB9" s="446"/>
      <c r="BC9" s="446"/>
      <c r="BD9" s="446"/>
      <c r="BE9" s="446"/>
      <c r="BF9" s="446"/>
      <c r="BG9" s="446"/>
      <c r="BH9" s="446"/>
      <c r="BI9" s="446"/>
      <c r="BJ9" s="446"/>
      <c r="BK9" s="446"/>
      <c r="BL9" s="446"/>
      <c r="BM9" s="447"/>
      <c r="BN9" s="411">
        <v>484850</v>
      </c>
      <c r="BO9" s="412"/>
      <c r="BP9" s="412"/>
      <c r="BQ9" s="412"/>
      <c r="BR9" s="412"/>
      <c r="BS9" s="412"/>
      <c r="BT9" s="412"/>
      <c r="BU9" s="413"/>
      <c r="BV9" s="411">
        <v>-169177</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21</v>
      </c>
      <c r="CU9" s="409"/>
      <c r="CV9" s="409"/>
      <c r="CW9" s="409"/>
      <c r="CX9" s="409"/>
      <c r="CY9" s="409"/>
      <c r="CZ9" s="409"/>
      <c r="DA9" s="410"/>
      <c r="DB9" s="408">
        <v>21.2</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44258</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108</v>
      </c>
      <c r="AV10" s="444"/>
      <c r="AW10" s="444"/>
      <c r="AX10" s="444"/>
      <c r="AY10" s="445" t="s">
        <v>119</v>
      </c>
      <c r="AZ10" s="446"/>
      <c r="BA10" s="446"/>
      <c r="BB10" s="446"/>
      <c r="BC10" s="446"/>
      <c r="BD10" s="446"/>
      <c r="BE10" s="446"/>
      <c r="BF10" s="446"/>
      <c r="BG10" s="446"/>
      <c r="BH10" s="446"/>
      <c r="BI10" s="446"/>
      <c r="BJ10" s="446"/>
      <c r="BK10" s="446"/>
      <c r="BL10" s="446"/>
      <c r="BM10" s="447"/>
      <c r="BN10" s="411">
        <v>60770</v>
      </c>
      <c r="BO10" s="412"/>
      <c r="BP10" s="412"/>
      <c r="BQ10" s="412"/>
      <c r="BR10" s="412"/>
      <c r="BS10" s="412"/>
      <c r="BT10" s="412"/>
      <c r="BU10" s="413"/>
      <c r="BV10" s="411">
        <v>150550</v>
      </c>
      <c r="BW10" s="412"/>
      <c r="BX10" s="412"/>
      <c r="BY10" s="412"/>
      <c r="BZ10" s="412"/>
      <c r="CA10" s="412"/>
      <c r="CB10" s="412"/>
      <c r="CC10" s="413"/>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121</v>
      </c>
      <c r="M11" s="466"/>
      <c r="N11" s="466"/>
      <c r="O11" s="466"/>
      <c r="P11" s="466"/>
      <c r="Q11" s="467"/>
      <c r="R11" s="468" t="s">
        <v>122</v>
      </c>
      <c r="S11" s="469"/>
      <c r="T11" s="469"/>
      <c r="U11" s="469"/>
      <c r="V11" s="470"/>
      <c r="W11" s="399"/>
      <c r="X11" s="400"/>
      <c r="Y11" s="400"/>
      <c r="Z11" s="400"/>
      <c r="AA11" s="400"/>
      <c r="AB11" s="400"/>
      <c r="AC11" s="400"/>
      <c r="AD11" s="400"/>
      <c r="AE11" s="400"/>
      <c r="AF11" s="400"/>
      <c r="AG11" s="400"/>
      <c r="AH11" s="400"/>
      <c r="AI11" s="400"/>
      <c r="AJ11" s="400"/>
      <c r="AK11" s="400"/>
      <c r="AL11" s="403"/>
      <c r="AM11" s="440" t="s">
        <v>123</v>
      </c>
      <c r="AN11" s="441"/>
      <c r="AO11" s="441"/>
      <c r="AP11" s="441"/>
      <c r="AQ11" s="441"/>
      <c r="AR11" s="441"/>
      <c r="AS11" s="441"/>
      <c r="AT11" s="442"/>
      <c r="AU11" s="443" t="s">
        <v>108</v>
      </c>
      <c r="AV11" s="444"/>
      <c r="AW11" s="444"/>
      <c r="AX11" s="444"/>
      <c r="AY11" s="445" t="s">
        <v>124</v>
      </c>
      <c r="AZ11" s="446"/>
      <c r="BA11" s="446"/>
      <c r="BB11" s="446"/>
      <c r="BC11" s="446"/>
      <c r="BD11" s="446"/>
      <c r="BE11" s="446"/>
      <c r="BF11" s="446"/>
      <c r="BG11" s="446"/>
      <c r="BH11" s="446"/>
      <c r="BI11" s="446"/>
      <c r="BJ11" s="446"/>
      <c r="BK11" s="446"/>
      <c r="BL11" s="446"/>
      <c r="BM11" s="447"/>
      <c r="BN11" s="411">
        <v>372927</v>
      </c>
      <c r="BO11" s="412"/>
      <c r="BP11" s="412"/>
      <c r="BQ11" s="412"/>
      <c r="BR11" s="412"/>
      <c r="BS11" s="412"/>
      <c r="BT11" s="412"/>
      <c r="BU11" s="413"/>
      <c r="BV11" s="411">
        <v>0</v>
      </c>
      <c r="BW11" s="412"/>
      <c r="BX11" s="412"/>
      <c r="BY11" s="412"/>
      <c r="BZ11" s="412"/>
      <c r="CA11" s="412"/>
      <c r="CB11" s="412"/>
      <c r="CC11" s="413"/>
      <c r="CD11" s="414" t="s">
        <v>125</v>
      </c>
      <c r="CE11" s="415"/>
      <c r="CF11" s="415"/>
      <c r="CG11" s="415"/>
      <c r="CH11" s="415"/>
      <c r="CI11" s="415"/>
      <c r="CJ11" s="415"/>
      <c r="CK11" s="415"/>
      <c r="CL11" s="415"/>
      <c r="CM11" s="415"/>
      <c r="CN11" s="415"/>
      <c r="CO11" s="415"/>
      <c r="CP11" s="415"/>
      <c r="CQ11" s="415"/>
      <c r="CR11" s="415"/>
      <c r="CS11" s="416"/>
      <c r="CT11" s="451" t="s">
        <v>126</v>
      </c>
      <c r="CU11" s="452"/>
      <c r="CV11" s="452"/>
      <c r="CW11" s="452"/>
      <c r="CX11" s="452"/>
      <c r="CY11" s="452"/>
      <c r="CZ11" s="452"/>
      <c r="DA11" s="453"/>
      <c r="DB11" s="451" t="s">
        <v>126</v>
      </c>
      <c r="DC11" s="452"/>
      <c r="DD11" s="452"/>
      <c r="DE11" s="452"/>
      <c r="DF11" s="452"/>
      <c r="DG11" s="452"/>
      <c r="DH11" s="452"/>
      <c r="DI11" s="453"/>
    </row>
    <row r="12" spans="1:119" ht="18.75" customHeight="1" x14ac:dyDescent="0.15">
      <c r="A12" s="178"/>
      <c r="B12" s="471" t="s">
        <v>127</v>
      </c>
      <c r="C12" s="472"/>
      <c r="D12" s="472"/>
      <c r="E12" s="472"/>
      <c r="F12" s="472"/>
      <c r="G12" s="472"/>
      <c r="H12" s="472"/>
      <c r="I12" s="472"/>
      <c r="J12" s="472"/>
      <c r="K12" s="473"/>
      <c r="L12" s="480" t="s">
        <v>128</v>
      </c>
      <c r="M12" s="481"/>
      <c r="N12" s="481"/>
      <c r="O12" s="481"/>
      <c r="P12" s="481"/>
      <c r="Q12" s="482"/>
      <c r="R12" s="483">
        <v>42307</v>
      </c>
      <c r="S12" s="484"/>
      <c r="T12" s="484"/>
      <c r="U12" s="484"/>
      <c r="V12" s="485"/>
      <c r="W12" s="486" t="s">
        <v>1</v>
      </c>
      <c r="X12" s="444"/>
      <c r="Y12" s="444"/>
      <c r="Z12" s="444"/>
      <c r="AA12" s="444"/>
      <c r="AB12" s="487"/>
      <c r="AC12" s="488" t="s">
        <v>129</v>
      </c>
      <c r="AD12" s="489"/>
      <c r="AE12" s="489"/>
      <c r="AF12" s="489"/>
      <c r="AG12" s="490"/>
      <c r="AH12" s="488" t="s">
        <v>130</v>
      </c>
      <c r="AI12" s="489"/>
      <c r="AJ12" s="489"/>
      <c r="AK12" s="489"/>
      <c r="AL12" s="491"/>
      <c r="AM12" s="440" t="s">
        <v>131</v>
      </c>
      <c r="AN12" s="441"/>
      <c r="AO12" s="441"/>
      <c r="AP12" s="441"/>
      <c r="AQ12" s="441"/>
      <c r="AR12" s="441"/>
      <c r="AS12" s="441"/>
      <c r="AT12" s="442"/>
      <c r="AU12" s="443" t="s">
        <v>132</v>
      </c>
      <c r="AV12" s="444"/>
      <c r="AW12" s="444"/>
      <c r="AX12" s="444"/>
      <c r="AY12" s="445" t="s">
        <v>133</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135000</v>
      </c>
      <c r="BW12" s="412"/>
      <c r="BX12" s="412"/>
      <c r="BY12" s="412"/>
      <c r="BZ12" s="412"/>
      <c r="CA12" s="412"/>
      <c r="CB12" s="412"/>
      <c r="CC12" s="413"/>
      <c r="CD12" s="414" t="s">
        <v>134</v>
      </c>
      <c r="CE12" s="415"/>
      <c r="CF12" s="415"/>
      <c r="CG12" s="415"/>
      <c r="CH12" s="415"/>
      <c r="CI12" s="415"/>
      <c r="CJ12" s="415"/>
      <c r="CK12" s="415"/>
      <c r="CL12" s="415"/>
      <c r="CM12" s="415"/>
      <c r="CN12" s="415"/>
      <c r="CO12" s="415"/>
      <c r="CP12" s="415"/>
      <c r="CQ12" s="415"/>
      <c r="CR12" s="415"/>
      <c r="CS12" s="416"/>
      <c r="CT12" s="451" t="s">
        <v>135</v>
      </c>
      <c r="CU12" s="452"/>
      <c r="CV12" s="452"/>
      <c r="CW12" s="452"/>
      <c r="CX12" s="452"/>
      <c r="CY12" s="452"/>
      <c r="CZ12" s="452"/>
      <c r="DA12" s="453"/>
      <c r="DB12" s="451" t="s">
        <v>136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41975</v>
      </c>
      <c r="S13" s="496"/>
      <c r="T13" s="496"/>
      <c r="U13" s="496"/>
      <c r="V13" s="497"/>
      <c r="W13" s="427" t="s">
        <v>138</v>
      </c>
      <c r="X13" s="428"/>
      <c r="Y13" s="428"/>
      <c r="Z13" s="428"/>
      <c r="AA13" s="428"/>
      <c r="AB13" s="418"/>
      <c r="AC13" s="462">
        <v>1885</v>
      </c>
      <c r="AD13" s="463"/>
      <c r="AE13" s="463"/>
      <c r="AF13" s="463"/>
      <c r="AG13" s="505"/>
      <c r="AH13" s="462">
        <v>2418</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918547</v>
      </c>
      <c r="BO13" s="412"/>
      <c r="BP13" s="412"/>
      <c r="BQ13" s="412"/>
      <c r="BR13" s="412"/>
      <c r="BS13" s="412"/>
      <c r="BT13" s="412"/>
      <c r="BU13" s="413"/>
      <c r="BV13" s="411">
        <v>-153627</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14</v>
      </c>
      <c r="CU13" s="409"/>
      <c r="CV13" s="409"/>
      <c r="CW13" s="409"/>
      <c r="CX13" s="409"/>
      <c r="CY13" s="409"/>
      <c r="CZ13" s="409"/>
      <c r="DA13" s="410"/>
      <c r="DB13" s="408">
        <v>14.3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42781</v>
      </c>
      <c r="S14" s="496"/>
      <c r="T14" s="496"/>
      <c r="U14" s="496"/>
      <c r="V14" s="497"/>
      <c r="W14" s="401"/>
      <c r="X14" s="402"/>
      <c r="Y14" s="402"/>
      <c r="Z14" s="402"/>
      <c r="AA14" s="402"/>
      <c r="AB14" s="391"/>
      <c r="AC14" s="498">
        <v>10.5</v>
      </c>
      <c r="AD14" s="499"/>
      <c r="AE14" s="499"/>
      <c r="AF14" s="499"/>
      <c r="AG14" s="500"/>
      <c r="AH14" s="498">
        <v>11.6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45.6</v>
      </c>
      <c r="CU14" s="510"/>
      <c r="CV14" s="510"/>
      <c r="CW14" s="510"/>
      <c r="CX14" s="510"/>
      <c r="CY14" s="510"/>
      <c r="CZ14" s="510"/>
      <c r="DA14" s="511"/>
      <c r="DB14" s="509">
        <v>62.8</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145</v>
      </c>
      <c r="N15" s="503"/>
      <c r="O15" s="503"/>
      <c r="P15" s="503"/>
      <c r="Q15" s="504"/>
      <c r="R15" s="495">
        <v>42428</v>
      </c>
      <c r="S15" s="496"/>
      <c r="T15" s="496"/>
      <c r="U15" s="496"/>
      <c r="V15" s="497"/>
      <c r="W15" s="427" t="s">
        <v>146</v>
      </c>
      <c r="X15" s="428"/>
      <c r="Y15" s="428"/>
      <c r="Z15" s="428"/>
      <c r="AA15" s="428"/>
      <c r="AB15" s="418"/>
      <c r="AC15" s="462">
        <v>3811</v>
      </c>
      <c r="AD15" s="463"/>
      <c r="AE15" s="463"/>
      <c r="AF15" s="463"/>
      <c r="AG15" s="505"/>
      <c r="AH15" s="462">
        <v>4621</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5129210</v>
      </c>
      <c r="BO15" s="375"/>
      <c r="BP15" s="375"/>
      <c r="BQ15" s="375"/>
      <c r="BR15" s="375"/>
      <c r="BS15" s="375"/>
      <c r="BT15" s="375"/>
      <c r="BU15" s="376"/>
      <c r="BV15" s="374">
        <v>5341654</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21.3</v>
      </c>
      <c r="AD16" s="499"/>
      <c r="AE16" s="499"/>
      <c r="AF16" s="499"/>
      <c r="AG16" s="500"/>
      <c r="AH16" s="498">
        <v>22.2</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11217546</v>
      </c>
      <c r="BO16" s="412"/>
      <c r="BP16" s="412"/>
      <c r="BQ16" s="412"/>
      <c r="BR16" s="412"/>
      <c r="BS16" s="412"/>
      <c r="BT16" s="412"/>
      <c r="BU16" s="413"/>
      <c r="BV16" s="411">
        <v>10934341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12197</v>
      </c>
      <c r="AD17" s="463"/>
      <c r="AE17" s="463"/>
      <c r="AF17" s="463"/>
      <c r="AG17" s="505"/>
      <c r="AH17" s="462">
        <v>13748</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6483172</v>
      </c>
      <c r="BO17" s="412"/>
      <c r="BP17" s="412"/>
      <c r="BQ17" s="412"/>
      <c r="BR17" s="412"/>
      <c r="BS17" s="412"/>
      <c r="BT17" s="412"/>
      <c r="BU17" s="413"/>
      <c r="BV17" s="411">
        <v>6764609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156</v>
      </c>
      <c r="C18" s="454"/>
      <c r="D18" s="454"/>
      <c r="E18" s="534"/>
      <c r="F18" s="534"/>
      <c r="G18" s="534"/>
      <c r="H18" s="534"/>
      <c r="I18" s="534"/>
      <c r="J18" s="534"/>
      <c r="K18" s="534"/>
      <c r="L18" s="535">
        <v>182.38</v>
      </c>
      <c r="M18" s="535"/>
      <c r="N18" s="535"/>
      <c r="O18" s="535"/>
      <c r="P18" s="535"/>
      <c r="Q18" s="535"/>
      <c r="R18" s="536"/>
      <c r="S18" s="536"/>
      <c r="T18" s="536"/>
      <c r="U18" s="536"/>
      <c r="V18" s="537"/>
      <c r="W18" s="429"/>
      <c r="X18" s="430"/>
      <c r="Y18" s="430"/>
      <c r="Z18" s="430"/>
      <c r="AA18" s="430"/>
      <c r="AB18" s="421"/>
      <c r="AC18" s="538">
        <v>68.2</v>
      </c>
      <c r="AD18" s="539"/>
      <c r="AE18" s="539"/>
      <c r="AF18" s="539"/>
      <c r="AG18" s="540"/>
      <c r="AH18" s="538">
        <v>66.099999999999994</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11861228</v>
      </c>
      <c r="BO18" s="412"/>
      <c r="BP18" s="412"/>
      <c r="BQ18" s="412"/>
      <c r="BR18" s="412"/>
      <c r="BS18" s="412"/>
      <c r="BT18" s="412"/>
      <c r="BU18" s="413"/>
      <c r="BV18" s="411">
        <v>12111104</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158</v>
      </c>
      <c r="C19" s="454"/>
      <c r="D19" s="454"/>
      <c r="E19" s="534"/>
      <c r="F19" s="534"/>
      <c r="G19" s="534"/>
      <c r="H19" s="534"/>
      <c r="I19" s="534"/>
      <c r="J19" s="534"/>
      <c r="K19" s="534"/>
      <c r="L19" s="542">
        <v>226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16206146</v>
      </c>
      <c r="BO19" s="412"/>
      <c r="BP19" s="412"/>
      <c r="BQ19" s="412"/>
      <c r="BR19" s="412"/>
      <c r="BS19" s="412"/>
      <c r="BT19" s="412"/>
      <c r="BU19" s="413"/>
      <c r="BV19" s="411">
        <v>15385155</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160</v>
      </c>
      <c r="C20" s="454"/>
      <c r="D20" s="454"/>
      <c r="E20" s="534"/>
      <c r="F20" s="534"/>
      <c r="G20" s="534"/>
      <c r="H20" s="534"/>
      <c r="I20" s="534"/>
      <c r="J20" s="534"/>
      <c r="K20" s="534"/>
      <c r="L20" s="542">
        <v>17792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28693884</v>
      </c>
      <c r="BO22" s="375"/>
      <c r="BP22" s="375"/>
      <c r="BQ22" s="375"/>
      <c r="BR22" s="375"/>
      <c r="BS22" s="375"/>
      <c r="BT22" s="375"/>
      <c r="BU22" s="376"/>
      <c r="BV22" s="374">
        <v>29574228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14111174</v>
      </c>
      <c r="BO23" s="412"/>
      <c r="BP23" s="412"/>
      <c r="BQ23" s="412"/>
      <c r="BR23" s="412"/>
      <c r="BS23" s="412"/>
      <c r="BT23" s="412"/>
      <c r="BU23" s="413"/>
      <c r="BV23" s="411">
        <v>13208170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9200</v>
      </c>
      <c r="R24" s="463"/>
      <c r="S24" s="463"/>
      <c r="T24" s="463"/>
      <c r="U24" s="463"/>
      <c r="V24" s="505"/>
      <c r="W24" s="557"/>
      <c r="X24" s="558"/>
      <c r="Y24" s="559"/>
      <c r="Z24" s="461" t="s">
        <v>171</v>
      </c>
      <c r="AA24" s="441"/>
      <c r="AB24" s="441"/>
      <c r="AC24" s="441"/>
      <c r="AD24" s="441"/>
      <c r="AE24" s="441"/>
      <c r="AF24" s="441"/>
      <c r="AG24" s="442"/>
      <c r="AH24" s="462">
        <v>360</v>
      </c>
      <c r="AI24" s="463"/>
      <c r="AJ24" s="463"/>
      <c r="AK24" s="463"/>
      <c r="AL24" s="505"/>
      <c r="AM24" s="462">
        <v>1127880</v>
      </c>
      <c r="AN24" s="463"/>
      <c r="AO24" s="463"/>
      <c r="AP24" s="463"/>
      <c r="AQ24" s="463"/>
      <c r="AR24" s="505"/>
      <c r="AS24" s="462">
        <v>3133</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19664359</v>
      </c>
      <c r="BO24" s="412"/>
      <c r="BP24" s="412"/>
      <c r="BQ24" s="412"/>
      <c r="BR24" s="412"/>
      <c r="BS24" s="412"/>
      <c r="BT24" s="412"/>
      <c r="BU24" s="413"/>
      <c r="BV24" s="411">
        <v>20437582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2</v>
      </c>
      <c r="M25" s="463"/>
      <c r="N25" s="463"/>
      <c r="O25" s="463"/>
      <c r="P25" s="505"/>
      <c r="Q25" s="462">
        <v>7400</v>
      </c>
      <c r="R25" s="463"/>
      <c r="S25" s="463"/>
      <c r="T25" s="463"/>
      <c r="U25" s="463"/>
      <c r="V25" s="505"/>
      <c r="W25" s="557"/>
      <c r="X25" s="558"/>
      <c r="Y25" s="559"/>
      <c r="Z25" s="461" t="s">
        <v>174</v>
      </c>
      <c r="AA25" s="441"/>
      <c r="AB25" s="441"/>
      <c r="AC25" s="441"/>
      <c r="AD25" s="441"/>
      <c r="AE25" s="441"/>
      <c r="AF25" s="441"/>
      <c r="AG25" s="442"/>
      <c r="AH25" s="462" t="s">
        <v>136</v>
      </c>
      <c r="AI25" s="463"/>
      <c r="AJ25" s="463"/>
      <c r="AK25" s="463"/>
      <c r="AL25" s="505"/>
      <c r="AM25" s="462" t="s">
        <v>136</v>
      </c>
      <c r="AN25" s="463"/>
      <c r="AO25" s="463"/>
      <c r="AP25" s="463"/>
      <c r="AQ25" s="463"/>
      <c r="AR25" s="505"/>
      <c r="AS25" s="462" t="s">
        <v>136</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1840289</v>
      </c>
      <c r="BO25" s="375"/>
      <c r="BP25" s="375"/>
      <c r="BQ25" s="375"/>
      <c r="BR25" s="375"/>
      <c r="BS25" s="375"/>
      <c r="BT25" s="375"/>
      <c r="BU25" s="376"/>
      <c r="BV25" s="374">
        <v>2643547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6500</v>
      </c>
      <c r="R26" s="463"/>
      <c r="S26" s="463"/>
      <c r="T26" s="463"/>
      <c r="U26" s="463"/>
      <c r="V26" s="505"/>
      <c r="W26" s="557"/>
      <c r="X26" s="558"/>
      <c r="Y26" s="559"/>
      <c r="Z26" s="461" t="s">
        <v>177</v>
      </c>
      <c r="AA26" s="563"/>
      <c r="AB26" s="563"/>
      <c r="AC26" s="563"/>
      <c r="AD26" s="563"/>
      <c r="AE26" s="563"/>
      <c r="AF26" s="563"/>
      <c r="AG26" s="564"/>
      <c r="AH26" s="462">
        <v>31</v>
      </c>
      <c r="AI26" s="463"/>
      <c r="AJ26" s="463"/>
      <c r="AK26" s="463"/>
      <c r="AL26" s="505"/>
      <c r="AM26" s="462">
        <v>99169</v>
      </c>
      <c r="AN26" s="463"/>
      <c r="AO26" s="463"/>
      <c r="AP26" s="463"/>
      <c r="AQ26" s="463"/>
      <c r="AR26" s="505"/>
      <c r="AS26" s="462">
        <v>3199</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136</v>
      </c>
      <c r="BO26" s="412"/>
      <c r="BP26" s="412"/>
      <c r="BQ26" s="412"/>
      <c r="BR26" s="412"/>
      <c r="BS26" s="412"/>
      <c r="BT26" s="412"/>
      <c r="BU26" s="413"/>
      <c r="BV26" s="411" t="s">
        <v>136</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5050</v>
      </c>
      <c r="R27" s="463"/>
      <c r="S27" s="463"/>
      <c r="T27" s="463"/>
      <c r="U27" s="463"/>
      <c r="V27" s="505"/>
      <c r="W27" s="557"/>
      <c r="X27" s="558"/>
      <c r="Y27" s="559"/>
      <c r="Z27" s="461" t="s">
        <v>180</v>
      </c>
      <c r="AA27" s="441"/>
      <c r="AB27" s="441"/>
      <c r="AC27" s="441"/>
      <c r="AD27" s="441"/>
      <c r="AE27" s="441"/>
      <c r="AF27" s="441"/>
      <c r="AG27" s="442"/>
      <c r="AH27" s="462">
        <v>8</v>
      </c>
      <c r="AI27" s="463"/>
      <c r="AJ27" s="463"/>
      <c r="AK27" s="463"/>
      <c r="AL27" s="505"/>
      <c r="AM27" s="462">
        <v>20728</v>
      </c>
      <c r="AN27" s="463"/>
      <c r="AO27" s="463"/>
      <c r="AP27" s="463"/>
      <c r="AQ27" s="463"/>
      <c r="AR27" s="505"/>
      <c r="AS27" s="462">
        <v>2591</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t="s">
        <v>136</v>
      </c>
      <c r="BO27" s="531"/>
      <c r="BP27" s="531"/>
      <c r="BQ27" s="531"/>
      <c r="BR27" s="531"/>
      <c r="BS27" s="531"/>
      <c r="BT27" s="531"/>
      <c r="BU27" s="532"/>
      <c r="BV27" s="530" t="s">
        <v>136</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4220</v>
      </c>
      <c r="R28" s="463"/>
      <c r="S28" s="463"/>
      <c r="T28" s="463"/>
      <c r="U28" s="463"/>
      <c r="V28" s="505"/>
      <c r="W28" s="557"/>
      <c r="X28" s="558"/>
      <c r="Y28" s="559"/>
      <c r="Z28" s="461" t="s">
        <v>183</v>
      </c>
      <c r="AA28" s="441"/>
      <c r="AB28" s="441"/>
      <c r="AC28" s="441"/>
      <c r="AD28" s="441"/>
      <c r="AE28" s="441"/>
      <c r="AF28" s="441"/>
      <c r="AG28" s="442"/>
      <c r="AH28" s="462" t="s">
        <v>136</v>
      </c>
      <c r="AI28" s="463"/>
      <c r="AJ28" s="463"/>
      <c r="AK28" s="463"/>
      <c r="AL28" s="505"/>
      <c r="AM28" s="462" t="s">
        <v>136</v>
      </c>
      <c r="AN28" s="463"/>
      <c r="AO28" s="463"/>
      <c r="AP28" s="463"/>
      <c r="AQ28" s="463"/>
      <c r="AR28" s="505"/>
      <c r="AS28" s="462" t="s">
        <v>136</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2633448</v>
      </c>
      <c r="BO28" s="375"/>
      <c r="BP28" s="375"/>
      <c r="BQ28" s="375"/>
      <c r="BR28" s="375"/>
      <c r="BS28" s="375"/>
      <c r="BT28" s="375"/>
      <c r="BU28" s="376"/>
      <c r="BV28" s="374">
        <v>2572678</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185</v>
      </c>
      <c r="F29" s="441"/>
      <c r="G29" s="441"/>
      <c r="H29" s="441"/>
      <c r="I29" s="441"/>
      <c r="J29" s="441"/>
      <c r="K29" s="442"/>
      <c r="L29" s="462">
        <v>16</v>
      </c>
      <c r="M29" s="463"/>
      <c r="N29" s="463"/>
      <c r="O29" s="463"/>
      <c r="P29" s="505"/>
      <c r="Q29" s="462">
        <v>3900</v>
      </c>
      <c r="R29" s="463"/>
      <c r="S29" s="463"/>
      <c r="T29" s="463"/>
      <c r="U29" s="463"/>
      <c r="V29" s="505"/>
      <c r="W29" s="560"/>
      <c r="X29" s="561"/>
      <c r="Y29" s="562"/>
      <c r="Z29" s="461" t="s">
        <v>186</v>
      </c>
      <c r="AA29" s="441"/>
      <c r="AB29" s="441"/>
      <c r="AC29" s="441"/>
      <c r="AD29" s="441"/>
      <c r="AE29" s="441"/>
      <c r="AF29" s="441"/>
      <c r="AG29" s="442"/>
      <c r="AH29" s="462">
        <v>368</v>
      </c>
      <c r="AI29" s="463"/>
      <c r="AJ29" s="463"/>
      <c r="AK29" s="463"/>
      <c r="AL29" s="505"/>
      <c r="AM29" s="462">
        <v>1148608</v>
      </c>
      <c r="AN29" s="463"/>
      <c r="AO29" s="463"/>
      <c r="AP29" s="463"/>
      <c r="AQ29" s="463"/>
      <c r="AR29" s="505"/>
      <c r="AS29" s="462">
        <v>3121</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91596</v>
      </c>
      <c r="BO29" s="412"/>
      <c r="BP29" s="412"/>
      <c r="BQ29" s="412"/>
      <c r="BR29" s="412"/>
      <c r="BS29" s="412"/>
      <c r="BT29" s="412"/>
      <c r="BU29" s="413"/>
      <c r="BV29" s="411">
        <v>91324</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99.9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6246735</v>
      </c>
      <c r="BO30" s="531"/>
      <c r="BP30" s="531"/>
      <c r="BQ30" s="531"/>
      <c r="BR30" s="531"/>
      <c r="BS30" s="531"/>
      <c r="BT30" s="531"/>
      <c r="BU30" s="532"/>
      <c r="BV30" s="530">
        <v>4723954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195</v>
      </c>
      <c r="V33" s="435"/>
      <c r="W33" s="400" t="s">
        <v>196</v>
      </c>
      <c r="X33" s="400"/>
      <c r="Y33" s="400"/>
      <c r="Z33" s="400"/>
      <c r="AA33" s="400"/>
      <c r="AB33" s="400"/>
      <c r="AC33" s="400"/>
      <c r="AD33" s="400"/>
      <c r="AE33" s="400"/>
      <c r="AF33" s="400"/>
      <c r="AG33" s="400"/>
      <c r="AH33" s="400"/>
      <c r="AI33" s="400"/>
      <c r="AJ33" s="400"/>
      <c r="AK33" s="400"/>
      <c r="AL33" s="203"/>
      <c r="AM33" s="435" t="s">
        <v>195</v>
      </c>
      <c r="AN33" s="435"/>
      <c r="AO33" s="400" t="s">
        <v>196</v>
      </c>
      <c r="AP33" s="400"/>
      <c r="AQ33" s="400"/>
      <c r="AR33" s="400"/>
      <c r="AS33" s="400"/>
      <c r="AT33" s="400"/>
      <c r="AU33" s="400"/>
      <c r="AV33" s="400"/>
      <c r="AW33" s="400"/>
      <c r="AX33" s="400"/>
      <c r="AY33" s="400"/>
      <c r="AZ33" s="400"/>
      <c r="BA33" s="400"/>
      <c r="BB33" s="400"/>
      <c r="BC33" s="400"/>
      <c r="BD33" s="204"/>
      <c r="BE33" s="400" t="s">
        <v>197</v>
      </c>
      <c r="BF33" s="400"/>
      <c r="BG33" s="400" t="s">
        <v>198</v>
      </c>
      <c r="BH33" s="400"/>
      <c r="BI33" s="400"/>
      <c r="BJ33" s="400"/>
      <c r="BK33" s="400"/>
      <c r="BL33" s="400"/>
      <c r="BM33" s="400"/>
      <c r="BN33" s="400"/>
      <c r="BO33" s="400"/>
      <c r="BP33" s="400"/>
      <c r="BQ33" s="400"/>
      <c r="BR33" s="400"/>
      <c r="BS33" s="400"/>
      <c r="BT33" s="400"/>
      <c r="BU33" s="400"/>
      <c r="BV33" s="204"/>
      <c r="BW33" s="435" t="s">
        <v>197</v>
      </c>
      <c r="BX33" s="435"/>
      <c r="BY33" s="400" t="s">
        <v>199</v>
      </c>
      <c r="BZ33" s="400"/>
      <c r="CA33" s="400"/>
      <c r="CB33" s="400"/>
      <c r="CC33" s="400"/>
      <c r="CD33" s="400"/>
      <c r="CE33" s="400"/>
      <c r="CF33" s="400"/>
      <c r="CG33" s="400"/>
      <c r="CH33" s="400"/>
      <c r="CI33" s="400"/>
      <c r="CJ33" s="400"/>
      <c r="CK33" s="400"/>
      <c r="CL33" s="400"/>
      <c r="CM33" s="400"/>
      <c r="CN33" s="203"/>
      <c r="CO33" s="435" t="s">
        <v>195</v>
      </c>
      <c r="CP33" s="435"/>
      <c r="CQ33" s="400" t="s">
        <v>200</v>
      </c>
      <c r="CR33" s="400"/>
      <c r="CS33" s="400"/>
      <c r="CT33" s="400"/>
      <c r="CU33" s="400"/>
      <c r="CV33" s="400"/>
      <c r="CW33" s="400"/>
      <c r="CX33" s="400"/>
      <c r="CY33" s="400"/>
      <c r="CZ33" s="400"/>
      <c r="DA33" s="400"/>
      <c r="DB33" s="400"/>
      <c r="DC33" s="400"/>
      <c r="DD33" s="400"/>
      <c r="DE33" s="400"/>
      <c r="DF33" s="203"/>
      <c r="DG33" s="600" t="s">
        <v>201</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下水道事業会計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淡路広域行政事務組合（一般会計）</v>
      </c>
      <c r="BZ34" s="602"/>
      <c r="CA34" s="602"/>
      <c r="CB34" s="602"/>
      <c r="CC34" s="602"/>
      <c r="CD34" s="602"/>
      <c r="CE34" s="602"/>
      <c r="CF34" s="602"/>
      <c r="CG34" s="602"/>
      <c r="CH34" s="602"/>
      <c r="CI34" s="602"/>
      <c r="CJ34" s="602"/>
      <c r="CK34" s="602"/>
      <c r="CL34" s="602"/>
      <c r="CM34" s="602"/>
      <c r="CN34" s="178"/>
      <c r="CO34" s="601">
        <f>IF(CQ34="","",MAX(C34:D43,U34:V43,AM34:AN43,BE34:BF43,BW34:BX43)+1)</f>
        <v>20</v>
      </c>
      <c r="CP34" s="601"/>
      <c r="CQ34" s="602" t="str">
        <f>IF('各会計、関係団体の財政状況及び健全化判断比率'!BS7="","",'各会計、関係団体の財政状況及び健全化判断比率'!BS7)</f>
        <v>株式会社淡路島第一次産業振興公社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CATV事業特別会計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介護サービス事業会計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淡路広域行政事務組合（淡路ふるさと市町村圏事業特別会計）</v>
      </c>
      <c r="BZ35" s="602"/>
      <c r="CA35" s="602"/>
      <c r="CB35" s="602"/>
      <c r="CC35" s="602"/>
      <c r="CD35" s="602"/>
      <c r="CE35" s="602"/>
      <c r="CF35" s="602"/>
      <c r="CG35" s="602"/>
      <c r="CH35" s="602"/>
      <c r="CI35" s="602"/>
      <c r="CJ35" s="602"/>
      <c r="CK35" s="602"/>
      <c r="CL35" s="602"/>
      <c r="CM35" s="602"/>
      <c r="CN35" s="178"/>
      <c r="CO35" s="601">
        <f t="shared" ref="CO35:CO43" si="3">IF(CQ35="","",CO34+1)</f>
        <v>21</v>
      </c>
      <c r="CP35" s="601"/>
      <c r="CQ35" s="602" t="str">
        <f>IF('各会計、関係団体の財政状況及び健全化判断比率'!BS8="","",'各会計、関係団体の財政状況及び健全化判断比率'!BS8)</f>
        <v>株式会社淡路島テレビジョン</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f t="shared" si="0"/>
        <v>8</v>
      </c>
      <c r="AN36" s="601"/>
      <c r="AO36" s="602" t="str">
        <f>IF('各会計、関係団体の財政状況及び健全化判断比率'!B33="","",'各会計、関係団体の財政状況及び健全化判断比率'!B33)</f>
        <v>駐車場事業会計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淡路広域行政事務組合（淡路食肉センター事業特別会計）</v>
      </c>
      <c r="BZ36" s="602"/>
      <c r="CA36" s="602"/>
      <c r="CB36" s="602"/>
      <c r="CC36" s="602"/>
      <c r="CD36" s="602"/>
      <c r="CE36" s="602"/>
      <c r="CF36" s="602"/>
      <c r="CG36" s="602"/>
      <c r="CH36" s="602"/>
      <c r="CI36" s="602"/>
      <c r="CJ36" s="602"/>
      <c r="CK36" s="602"/>
      <c r="CL36" s="602"/>
      <c r="CM36" s="602"/>
      <c r="CN36" s="178"/>
      <c r="CO36" s="601">
        <f t="shared" si="3"/>
        <v>22</v>
      </c>
      <c r="CP36" s="601"/>
      <c r="CQ36" s="602" t="str">
        <f>IF('各会計、関係団体の財政状況及び健全化判断比率'!BS9="","",'各会計、関係団体の財政状況及び健全化判断比率'!BS9)</f>
        <v>株式会社淡路開発事業団</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f t="shared" si="0"/>
        <v>9</v>
      </c>
      <c r="AN37" s="601"/>
      <c r="AO37" s="602" t="str">
        <f>IF('各会計、関係団体の財政状況及び健全化判断比率'!B34="","",'各会計、関係団体の財政状況及び健全化判断比率'!B34)</f>
        <v>土地取得造成事業会計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淡路広域行政事務組合（淡路公平委員会特別会計）</v>
      </c>
      <c r="BZ37" s="602"/>
      <c r="CA37" s="602"/>
      <c r="CB37" s="602"/>
      <c r="CC37" s="602"/>
      <c r="CD37" s="602"/>
      <c r="CE37" s="602"/>
      <c r="CF37" s="602"/>
      <c r="CG37" s="602"/>
      <c r="CH37" s="602"/>
      <c r="CI37" s="602"/>
      <c r="CJ37" s="602"/>
      <c r="CK37" s="602"/>
      <c r="CL37" s="602"/>
      <c r="CM37" s="602"/>
      <c r="CN37" s="178"/>
      <c r="CO37" s="601">
        <f t="shared" si="3"/>
        <v>23</v>
      </c>
      <c r="CP37" s="601"/>
      <c r="CQ37" s="602" t="str">
        <f>IF('各会計、関係団体の財政状況及び健全化判断比率'!BS10="","",'各会計、関係団体の財政状況及び健全化判断比率'!BS10)</f>
        <v>一般財団法人五色ふるさと振興公社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14</v>
      </c>
      <c r="BX38" s="601"/>
      <c r="BY38" s="602" t="str">
        <f>IF('各会計、関係団体の財政状況及び健全化判断比率'!B72="","",'各会計、関係団体の財政状況及び健全化判断比率'!B72)</f>
        <v>淡路広域消防事務組合</v>
      </c>
      <c r="BZ38" s="602"/>
      <c r="CA38" s="602"/>
      <c r="CB38" s="602"/>
      <c r="CC38" s="602"/>
      <c r="CD38" s="602"/>
      <c r="CE38" s="602"/>
      <c r="CF38" s="602"/>
      <c r="CG38" s="602"/>
      <c r="CH38" s="602"/>
      <c r="CI38" s="602"/>
      <c r="CJ38" s="602"/>
      <c r="CK38" s="602"/>
      <c r="CL38" s="602"/>
      <c r="CM38" s="602"/>
      <c r="CN38" s="178"/>
      <c r="CO38" s="601">
        <f t="shared" si="3"/>
        <v>24</v>
      </c>
      <c r="CP38" s="601"/>
      <c r="CQ38" s="602" t="str">
        <f>IF('各会計、関係団体の財政状況及び健全化判断比率'!BS11="","",'各会計、関係団体の財政状況及び健全化判断比率'!BS11)</f>
        <v>株式会社クリーンエネルギー五色</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15</v>
      </c>
      <c r="BX39" s="601"/>
      <c r="BY39" s="602" t="str">
        <f>IF('各会計、関係団体の財政状況及び健全化判断比率'!B73="","",'各会計、関係団体の財政状況及び健全化判断比率'!B73)</f>
        <v>洲本市・南あわじ市衛生事務組合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16</v>
      </c>
      <c r="BX40" s="601"/>
      <c r="BY40" s="602" t="str">
        <f>IF('各会計、関係団体の財政状況及び健全化判断比率'!B74="","",'各会計、関係団体の財政状況及び健全化判断比率'!B74)</f>
        <v>南あわじ市・洲本市小中学校組合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17</v>
      </c>
      <c r="BX41" s="601"/>
      <c r="BY41" s="602" t="str">
        <f>IF('各会計、関係団体の財政状況及び健全化判断比率'!B75="","",'各会計、関係団体の財政状況及び健全化判断比率'!B75)</f>
        <v>淡路広域水道企業団</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18</v>
      </c>
      <c r="BX42" s="601"/>
      <c r="BY42" s="602" t="str">
        <f>IF('各会計、関係団体の財政状況及び健全化判断比率'!B76="","",'各会計、関係団体の財政状況及び健全化判断比率'!B76)</f>
        <v>洲本市・南あわじ市山林事務組合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19</v>
      </c>
      <c r="BX43" s="601"/>
      <c r="BY43" s="602" t="str">
        <f>IF('各会計、関係団体の財政状況及び健全化判断比率'!B77="","",'各会計、関係団体の財政状況及び健全化判断比率'!B77)</f>
        <v>兵庫県後期高齢者医療広域連合（一般会計）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4" t="s">
        <v>203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0" t="s">
        <v>561</v>
      </c>
      <c r="D34" s="1180"/>
      <c r="E34" s="1181"/>
      <c r="F34" s="32" t="s">
        <v>511</v>
      </c>
      <c r="G34" s="33">
        <v>6.68</v>
      </c>
      <c r="H34" s="33">
        <v>6.28</v>
      </c>
      <c r="I34" s="33">
        <v>8.9700000000000006</v>
      </c>
      <c r="J34" s="34">
        <v>9.0500000000000007</v>
      </c>
      <c r="K34" s="22"/>
      <c r="L34" s="22"/>
      <c r="M34" s="22"/>
      <c r="N34" s="22"/>
      <c r="O34" s="22"/>
      <c r="P34" s="22"/>
    </row>
    <row r="35" spans="1:16" ht="39" customHeight="1" x14ac:dyDescent="0.15">
      <c r="A35" s="22"/>
      <c r="B35" s="35"/>
      <c r="C35" s="1174" t="s">
        <v>562</v>
      </c>
      <c r="D35" s="1175"/>
      <c r="E35" s="1176"/>
      <c r="F35" s="36">
        <v>2.73</v>
      </c>
      <c r="G35" s="37">
        <v>1.75</v>
      </c>
      <c r="H35" s="37">
        <v>2.12</v>
      </c>
      <c r="I35" s="37">
        <v>0.79</v>
      </c>
      <c r="J35" s="38">
        <v>4.43</v>
      </c>
      <c r="K35" s="22"/>
      <c r="L35" s="22"/>
      <c r="M35" s="22"/>
      <c r="N35" s="22"/>
      <c r="O35" s="22"/>
      <c r="P35" s="22"/>
    </row>
    <row r="36" spans="1:16" ht="39" customHeight="1" x14ac:dyDescent="0.15">
      <c r="A36" s="22"/>
      <c r="B36" s="35"/>
      <c r="C36" s="1174" t="s">
        <v>563</v>
      </c>
      <c r="D36" s="1175"/>
      <c r="E36" s="1176"/>
      <c r="F36" s="36">
        <v>1</v>
      </c>
      <c r="G36" s="37">
        <v>1.04</v>
      </c>
      <c r="H36" s="37">
        <v>0.32</v>
      </c>
      <c r="I36" s="37">
        <v>0.3</v>
      </c>
      <c r="J36" s="38">
        <v>1.0900000000000001</v>
      </c>
      <c r="K36" s="22"/>
      <c r="L36" s="22"/>
      <c r="M36" s="22"/>
      <c r="N36" s="22"/>
      <c r="O36" s="22"/>
      <c r="P36" s="22"/>
    </row>
    <row r="37" spans="1:16" ht="39" customHeight="1" x14ac:dyDescent="0.15">
      <c r="A37" s="22"/>
      <c r="B37" s="35"/>
      <c r="C37" s="1174" t="s">
        <v>564</v>
      </c>
      <c r="D37" s="1175"/>
      <c r="E37" s="1176"/>
      <c r="F37" s="36" t="s">
        <v>511</v>
      </c>
      <c r="G37" s="37">
        <v>0.33</v>
      </c>
      <c r="H37" s="37">
        <v>0.5</v>
      </c>
      <c r="I37" s="37">
        <v>0.13</v>
      </c>
      <c r="J37" s="38">
        <v>0.71</v>
      </c>
      <c r="K37" s="22"/>
      <c r="L37" s="22"/>
      <c r="M37" s="22"/>
      <c r="N37" s="22"/>
      <c r="O37" s="22"/>
      <c r="P37" s="22"/>
    </row>
    <row r="38" spans="1:16" ht="39" customHeight="1" x14ac:dyDescent="0.15">
      <c r="A38" s="22"/>
      <c r="B38" s="35"/>
      <c r="C38" s="1174" t="s">
        <v>565</v>
      </c>
      <c r="D38" s="1175"/>
      <c r="E38" s="1176"/>
      <c r="F38" s="36" t="s">
        <v>511</v>
      </c>
      <c r="G38" s="37">
        <v>0.71</v>
      </c>
      <c r="H38" s="37">
        <v>0.68</v>
      </c>
      <c r="I38" s="37">
        <v>0.71</v>
      </c>
      <c r="J38" s="38">
        <v>0.61</v>
      </c>
      <c r="K38" s="22"/>
      <c r="L38" s="22"/>
      <c r="M38" s="22"/>
      <c r="N38" s="22"/>
      <c r="O38" s="22"/>
      <c r="P38" s="22"/>
    </row>
    <row r="39" spans="1:16" ht="39" customHeight="1" x14ac:dyDescent="0.15">
      <c r="A39" s="22"/>
      <c r="B39" s="35"/>
      <c r="C39" s="1174" t="s">
        <v>566</v>
      </c>
      <c r="D39" s="1175"/>
      <c r="E39" s="1176"/>
      <c r="F39" s="36" t="s">
        <v>567</v>
      </c>
      <c r="G39" s="37">
        <v>0.92</v>
      </c>
      <c r="H39" s="37">
        <v>0.77</v>
      </c>
      <c r="I39" s="37">
        <v>0.36</v>
      </c>
      <c r="J39" s="38">
        <v>0.57999999999999996</v>
      </c>
      <c r="K39" s="22"/>
      <c r="L39" s="22"/>
      <c r="M39" s="22"/>
      <c r="N39" s="22"/>
      <c r="O39" s="22"/>
      <c r="P39" s="22"/>
    </row>
    <row r="40" spans="1:16" ht="39" customHeight="1" x14ac:dyDescent="0.15">
      <c r="A40" s="22"/>
      <c r="B40" s="35"/>
      <c r="C40" s="1174" t="s">
        <v>568</v>
      </c>
      <c r="D40" s="1175"/>
      <c r="E40" s="1176"/>
      <c r="F40" s="36" t="s">
        <v>511</v>
      </c>
      <c r="G40" s="37">
        <v>0.17</v>
      </c>
      <c r="H40" s="37">
        <v>0.26</v>
      </c>
      <c r="I40" s="37">
        <v>0.22</v>
      </c>
      <c r="J40" s="38">
        <v>0.18</v>
      </c>
      <c r="K40" s="22"/>
      <c r="L40" s="22"/>
      <c r="M40" s="22"/>
      <c r="N40" s="22"/>
      <c r="O40" s="22"/>
      <c r="P40" s="22"/>
    </row>
    <row r="41" spans="1:16" ht="39" customHeight="1" x14ac:dyDescent="0.15">
      <c r="A41" s="22"/>
      <c r="B41" s="35"/>
      <c r="C41" s="1174" t="s">
        <v>569</v>
      </c>
      <c r="D41" s="1175"/>
      <c r="E41" s="1176"/>
      <c r="F41" s="36">
        <v>0.12</v>
      </c>
      <c r="G41" s="37">
        <v>0.13</v>
      </c>
      <c r="H41" s="37">
        <v>0.13</v>
      </c>
      <c r="I41" s="37">
        <v>0.13</v>
      </c>
      <c r="J41" s="38">
        <v>0.14000000000000001</v>
      </c>
      <c r="K41" s="22"/>
      <c r="L41" s="22"/>
      <c r="M41" s="22"/>
      <c r="N41" s="22"/>
      <c r="O41" s="22"/>
      <c r="P41" s="22"/>
    </row>
    <row r="42" spans="1:16" ht="39" customHeight="1" x14ac:dyDescent="0.15">
      <c r="A42" s="22"/>
      <c r="B42" s="39"/>
      <c r="C42" s="1174" t="s">
        <v>570</v>
      </c>
      <c r="D42" s="1175"/>
      <c r="E42" s="1176"/>
      <c r="F42" s="36" t="s">
        <v>511</v>
      </c>
      <c r="G42" s="37" t="s">
        <v>511</v>
      </c>
      <c r="H42" s="37" t="s">
        <v>511</v>
      </c>
      <c r="I42" s="37" t="s">
        <v>511</v>
      </c>
      <c r="J42" s="38" t="s">
        <v>511</v>
      </c>
      <c r="K42" s="22"/>
      <c r="L42" s="22"/>
      <c r="M42" s="22"/>
      <c r="N42" s="22"/>
      <c r="O42" s="22"/>
      <c r="P42" s="22"/>
    </row>
    <row r="43" spans="1:16" ht="39" customHeight="1" thickBot="1" x14ac:dyDescent="0.2">
      <c r="A43" s="22"/>
      <c r="B43" s="40"/>
      <c r="C43" s="1177" t="s">
        <v>571</v>
      </c>
      <c r="D43" s="1178"/>
      <c r="E43" s="1179"/>
      <c r="F43" s="41">
        <v>3.55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X/BFTJoY4j5DpA5/ez+dWA3sB+G3hlF70EZUid2SwxLASCbYiY76mnsRFyoFNt3HpnePZq3+tY06N0AvnTUBg==" saltValue="5sugXDlmRAyFvCDNX+w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85" zoomScaleNormal="85" zoomScaleSheetLayoutView="55" workbookViewId="0">
      <selection activeCell="E49" sqref="E49:J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3868</v>
      </c>
      <c r="L45" s="60">
        <v>3734</v>
      </c>
      <c r="M45" s="60">
        <v>3673</v>
      </c>
      <c r="N45" s="60">
        <v>3477</v>
      </c>
      <c r="O45" s="61">
        <v>3603</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84"/>
      <c r="C48" s="1185"/>
      <c r="D48" s="62"/>
      <c r="E48" s="1190" t="s">
        <v>15</v>
      </c>
      <c r="F48" s="1190"/>
      <c r="G48" s="1190"/>
      <c r="H48" s="1190"/>
      <c r="I48" s="1190"/>
      <c r="J48" s="1191"/>
      <c r="K48" s="63">
        <v>643</v>
      </c>
      <c r="L48" s="64">
        <v>613</v>
      </c>
      <c r="M48" s="64">
        <v>611</v>
      </c>
      <c r="N48" s="64">
        <v>569</v>
      </c>
      <c r="O48" s="65">
        <v>545</v>
      </c>
      <c r="P48" s="48"/>
      <c r="Q48" s="48"/>
      <c r="R48" s="48"/>
      <c r="S48" s="48"/>
      <c r="T48" s="48"/>
      <c r="U48" s="48"/>
    </row>
    <row r="49" spans="1:21" ht="30.75" customHeight="1" x14ac:dyDescent="0.15">
      <c r="A49" s="48"/>
      <c r="B49" s="1184"/>
      <c r="C49" s="1185"/>
      <c r="D49" s="62"/>
      <c r="E49" s="1190" t="s">
        <v>16</v>
      </c>
      <c r="F49" s="1190"/>
      <c r="G49" s="1190"/>
      <c r="H49" s="1190"/>
      <c r="I49" s="1190"/>
      <c r="J49" s="1191"/>
      <c r="K49" s="63">
        <v>305</v>
      </c>
      <c r="L49" s="64">
        <v>262</v>
      </c>
      <c r="M49" s="64">
        <v>223</v>
      </c>
      <c r="N49" s="64">
        <v>266</v>
      </c>
      <c r="O49" s="65">
        <v>196</v>
      </c>
      <c r="P49" s="48"/>
      <c r="Q49" s="48"/>
      <c r="R49" s="48"/>
      <c r="S49" s="48"/>
      <c r="T49" s="48"/>
      <c r="U49" s="48"/>
    </row>
    <row r="50" spans="1:21" ht="30.75" customHeight="1" x14ac:dyDescent="0.15">
      <c r="A50" s="48"/>
      <c r="B50" s="1184"/>
      <c r="C50" s="1185"/>
      <c r="D50" s="62"/>
      <c r="E50" s="1190" t="s">
        <v>17</v>
      </c>
      <c r="F50" s="1190"/>
      <c r="G50" s="1190"/>
      <c r="H50" s="1190"/>
      <c r="I50" s="1190"/>
      <c r="J50" s="1191"/>
      <c r="K50" s="63">
        <v>33</v>
      </c>
      <c r="L50" s="64">
        <v>12</v>
      </c>
      <c r="M50" s="64">
        <v>12</v>
      </c>
      <c r="N50" s="64">
        <v>12</v>
      </c>
      <c r="O50" s="65">
        <v>12</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3188</v>
      </c>
      <c r="L52" s="64">
        <v>3151</v>
      </c>
      <c r="M52" s="64">
        <v>3059</v>
      </c>
      <c r="N52" s="64">
        <v>2775</v>
      </c>
      <c r="O52" s="65">
        <v>2914</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1661</v>
      </c>
      <c r="L53" s="69">
        <v>1470</v>
      </c>
      <c r="M53" s="69">
        <v>1460</v>
      </c>
      <c r="N53" s="69">
        <v>1549</v>
      </c>
      <c r="O53" s="70">
        <v>1442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qeUP43Kt8EiLGhVcZJ3dGctVUXQfpP4zws9LIxRZfV7sW7oJvOZoOmbq2lDK0WhT3fxjn5lsM417madef8hJQ==" saltValue="7I9BXcnMiJ4hVHFqxw90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08" t="s">
        <v>30</v>
      </c>
      <c r="C41" s="1209"/>
      <c r="D41" s="102"/>
      <c r="E41" s="1214" t="s">
        <v>31</v>
      </c>
      <c r="F41" s="1214"/>
      <c r="G41" s="1214"/>
      <c r="H41" s="1215"/>
      <c r="I41" s="351">
        <v>34290</v>
      </c>
      <c r="J41" s="352">
        <v>32613</v>
      </c>
      <c r="K41" s="352">
        <v>30629</v>
      </c>
      <c r="L41" s="352">
        <v>29574</v>
      </c>
      <c r="M41" s="353">
        <v>28694</v>
      </c>
    </row>
    <row r="42" spans="2:13" ht="27.75" customHeight="1" x14ac:dyDescent="0.15">
      <c r="B42" s="1210"/>
      <c r="C42" s="1211"/>
      <c r="D42" s="103"/>
      <c r="E42" s="1216" t="s">
        <v>32</v>
      </c>
      <c r="F42" s="1216"/>
      <c r="G42" s="1216"/>
      <c r="H42" s="1217"/>
      <c r="I42" s="354">
        <v>74</v>
      </c>
      <c r="J42" s="355">
        <v>63</v>
      </c>
      <c r="K42" s="355">
        <v>51</v>
      </c>
      <c r="L42" s="355">
        <v>39</v>
      </c>
      <c r="M42" s="356">
        <v>27</v>
      </c>
    </row>
    <row r="43" spans="2:13" ht="27.75" customHeight="1" x14ac:dyDescent="0.15">
      <c r="B43" s="1210"/>
      <c r="C43" s="1211"/>
      <c r="D43" s="103"/>
      <c r="E43" s="1216" t="s">
        <v>33</v>
      </c>
      <c r="F43" s="1216"/>
      <c r="G43" s="1216"/>
      <c r="H43" s="1217"/>
      <c r="I43" s="354">
        <v>11685</v>
      </c>
      <c r="J43" s="355">
        <v>11247</v>
      </c>
      <c r="K43" s="355">
        <v>10863</v>
      </c>
      <c r="L43" s="355">
        <v>10265</v>
      </c>
      <c r="M43" s="356">
        <v>10766</v>
      </c>
    </row>
    <row r="44" spans="2:13" ht="27.75" customHeight="1" x14ac:dyDescent="0.15">
      <c r="B44" s="1210"/>
      <c r="C44" s="1211"/>
      <c r="D44" s="103"/>
      <c r="E44" s="1216" t="s">
        <v>34</v>
      </c>
      <c r="F44" s="1216"/>
      <c r="G44" s="1216"/>
      <c r="H44" s="1217"/>
      <c r="I44" s="354">
        <v>3435</v>
      </c>
      <c r="J44" s="355">
        <v>3216</v>
      </c>
      <c r="K44" s="355">
        <v>2787</v>
      </c>
      <c r="L44" s="355">
        <v>2466</v>
      </c>
      <c r="M44" s="356">
        <v>1991</v>
      </c>
    </row>
    <row r="45" spans="2:13" ht="27.75" customHeight="1" x14ac:dyDescent="0.15">
      <c r="B45" s="1210"/>
      <c r="C45" s="1211"/>
      <c r="D45" s="103"/>
      <c r="E45" s="1216" t="s">
        <v>35</v>
      </c>
      <c r="F45" s="1216"/>
      <c r="G45" s="1216"/>
      <c r="H45" s="1217"/>
      <c r="I45" s="354">
        <v>2819</v>
      </c>
      <c r="J45" s="355">
        <v>2822</v>
      </c>
      <c r="K45" s="355">
        <v>2838</v>
      </c>
      <c r="L45" s="355">
        <v>2817</v>
      </c>
      <c r="M45" s="356">
        <v>2811</v>
      </c>
    </row>
    <row r="46" spans="2:13" ht="27.75" customHeight="1" x14ac:dyDescent="0.15">
      <c r="B46" s="1210"/>
      <c r="C46" s="1211"/>
      <c r="D46" s="104"/>
      <c r="E46" s="1216" t="s">
        <v>36</v>
      </c>
      <c r="F46" s="1216"/>
      <c r="G46" s="1216"/>
      <c r="H46" s="1217"/>
      <c r="I46" s="354" t="s">
        <v>511</v>
      </c>
      <c r="J46" s="355" t="s">
        <v>511</v>
      </c>
      <c r="K46" s="355" t="s">
        <v>511</v>
      </c>
      <c r="L46" s="355" t="s">
        <v>511</v>
      </c>
      <c r="M46" s="356" t="s">
        <v>511</v>
      </c>
    </row>
    <row r="47" spans="2:13" ht="27.75" customHeight="1" x14ac:dyDescent="0.15">
      <c r="B47" s="1210"/>
      <c r="C47" s="1211"/>
      <c r="D47" s="105"/>
      <c r="E47" s="1218" t="s">
        <v>37</v>
      </c>
      <c r="F47" s="1219"/>
      <c r="G47" s="1219"/>
      <c r="H47" s="1220"/>
      <c r="I47" s="354" t="s">
        <v>511</v>
      </c>
      <c r="J47" s="355" t="s">
        <v>511</v>
      </c>
      <c r="K47" s="355" t="s">
        <v>511</v>
      </c>
      <c r="L47" s="355" t="s">
        <v>511</v>
      </c>
      <c r="M47" s="356" t="s">
        <v>511</v>
      </c>
    </row>
    <row r="48" spans="2:13" ht="27.75" customHeight="1" x14ac:dyDescent="0.15">
      <c r="B48" s="1210"/>
      <c r="C48" s="1211"/>
      <c r="D48" s="103"/>
      <c r="E48" s="1216" t="s">
        <v>38</v>
      </c>
      <c r="F48" s="1216"/>
      <c r="G48" s="1216"/>
      <c r="H48" s="1217"/>
      <c r="I48" s="354" t="s">
        <v>511</v>
      </c>
      <c r="J48" s="355" t="s">
        <v>511</v>
      </c>
      <c r="K48" s="355" t="s">
        <v>511</v>
      </c>
      <c r="L48" s="355" t="s">
        <v>511</v>
      </c>
      <c r="M48" s="356" t="s">
        <v>511</v>
      </c>
    </row>
    <row r="49" spans="2:13" ht="27.75" customHeight="1" x14ac:dyDescent="0.15">
      <c r="B49" s="1212"/>
      <c r="C49" s="1213"/>
      <c r="D49" s="103"/>
      <c r="E49" s="1216" t="s">
        <v>39</v>
      </c>
      <c r="F49" s="1216"/>
      <c r="G49" s="1216"/>
      <c r="H49" s="1217"/>
      <c r="I49" s="354" t="s">
        <v>511</v>
      </c>
      <c r="J49" s="355" t="s">
        <v>511</v>
      </c>
      <c r="K49" s="355" t="s">
        <v>511</v>
      </c>
      <c r="L49" s="355" t="s">
        <v>511</v>
      </c>
      <c r="M49" s="356" t="s">
        <v>511</v>
      </c>
    </row>
    <row r="50" spans="2:13" ht="27.75" customHeight="1" x14ac:dyDescent="0.15">
      <c r="B50" s="1221" t="s">
        <v>40</v>
      </c>
      <c r="C50" s="1222"/>
      <c r="D50" s="106"/>
      <c r="E50" s="1216" t="s">
        <v>41</v>
      </c>
      <c r="F50" s="1216"/>
      <c r="G50" s="1216"/>
      <c r="H50" s="1217"/>
      <c r="I50" s="354">
        <v>4965</v>
      </c>
      <c r="J50" s="355">
        <v>5228</v>
      </c>
      <c r="K50" s="355">
        <v>6046</v>
      </c>
      <c r="L50" s="355">
        <v>7765</v>
      </c>
      <c r="M50" s="356">
        <v>9370</v>
      </c>
    </row>
    <row r="51" spans="2:13" ht="27.75" customHeight="1" x14ac:dyDescent="0.15">
      <c r="B51" s="1210"/>
      <c r="C51" s="1211"/>
      <c r="D51" s="103"/>
      <c r="E51" s="1216" t="s">
        <v>42</v>
      </c>
      <c r="F51" s="1216"/>
      <c r="G51" s="1216"/>
      <c r="H51" s="1217"/>
      <c r="I51" s="354">
        <v>6199</v>
      </c>
      <c r="J51" s="355">
        <v>5854</v>
      </c>
      <c r="K51" s="355">
        <v>5626</v>
      </c>
      <c r="L51" s="355">
        <v>5258</v>
      </c>
      <c r="M51" s="356">
        <v>5157</v>
      </c>
    </row>
    <row r="52" spans="2:13" ht="27.75" customHeight="1" x14ac:dyDescent="0.15">
      <c r="B52" s="1212"/>
      <c r="C52" s="1213"/>
      <c r="D52" s="103"/>
      <c r="E52" s="1216" t="s">
        <v>43</v>
      </c>
      <c r="F52" s="1216"/>
      <c r="G52" s="1216"/>
      <c r="H52" s="1217"/>
      <c r="I52" s="354">
        <v>27993</v>
      </c>
      <c r="J52" s="355">
        <v>26789</v>
      </c>
      <c r="K52" s="355">
        <v>25678</v>
      </c>
      <c r="L52" s="355">
        <v>25479</v>
      </c>
      <c r="M52" s="356">
        <v>24758</v>
      </c>
    </row>
    <row r="53" spans="2:13" ht="27.75" customHeight="1" thickBot="1" x14ac:dyDescent="0.2">
      <c r="B53" s="1223" t="s">
        <v>44</v>
      </c>
      <c r="C53" s="1224"/>
      <c r="D53" s="107"/>
      <c r="E53" s="1225" t="s">
        <v>45</v>
      </c>
      <c r="F53" s="1225"/>
      <c r="G53" s="1225"/>
      <c r="H53" s="1226"/>
      <c r="I53" s="357">
        <v>13148</v>
      </c>
      <c r="J53" s="358">
        <v>12090</v>
      </c>
      <c r="K53" s="358">
        <v>9818</v>
      </c>
      <c r="L53" s="358">
        <v>6659</v>
      </c>
      <c r="M53" s="359">
        <v>5003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evYooHVUwpE30jP3ip6k9Ww2TpgLc8pjvcQ71xSH+7TEZFIC7SX/7N9crG0s+A6ZTKtZAqIWrDTIW2C70PHDA==" saltValue="57ibSVB5E3J+o/7YEV+g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5" t="s">
        <v>48</v>
      </c>
      <c r="D55" s="1235"/>
      <c r="E55" s="1236"/>
      <c r="F55" s="119">
        <v>2557</v>
      </c>
      <c r="G55" s="119">
        <v>2573</v>
      </c>
      <c r="H55" s="120">
        <v>2633</v>
      </c>
    </row>
    <row r="56" spans="2:8" ht="52.5" customHeight="1" x14ac:dyDescent="0.15">
      <c r="B56" s="121"/>
      <c r="C56" s="1237" t="s">
        <v>49</v>
      </c>
      <c r="D56" s="1237"/>
      <c r="E56" s="1238"/>
      <c r="F56" s="122">
        <v>91</v>
      </c>
      <c r="G56" s="122">
        <v>91</v>
      </c>
      <c r="H56" s="123">
        <v>92</v>
      </c>
    </row>
    <row r="57" spans="2:8" ht="53.25" customHeight="1" x14ac:dyDescent="0.15">
      <c r="B57" s="121"/>
      <c r="C57" s="1239" t="s">
        <v>50</v>
      </c>
      <c r="D57" s="1239"/>
      <c r="E57" s="1240"/>
      <c r="F57" s="124">
        <v>3248</v>
      </c>
      <c r="G57" s="124">
        <v>4724</v>
      </c>
      <c r="H57" s="125">
        <v>6247</v>
      </c>
    </row>
    <row r="58" spans="2:8" ht="45.75" customHeight="1" x14ac:dyDescent="0.15">
      <c r="B58" s="126"/>
      <c r="C58" s="1227" t="s">
        <v>595</v>
      </c>
      <c r="D58" s="1228"/>
      <c r="E58" s="1229"/>
      <c r="F58" s="127">
        <v>2047</v>
      </c>
      <c r="G58" s="127">
        <v>3708</v>
      </c>
      <c r="H58" s="128">
        <v>5214</v>
      </c>
    </row>
    <row r="59" spans="2:8" ht="45.75" customHeight="1" x14ac:dyDescent="0.15">
      <c r="B59" s="126"/>
      <c r="C59" s="1227" t="s">
        <v>596</v>
      </c>
      <c r="D59" s="1228"/>
      <c r="E59" s="1229"/>
      <c r="F59" s="127">
        <v>407</v>
      </c>
      <c r="G59" s="127">
        <v>395</v>
      </c>
      <c r="H59" s="128">
        <v>379</v>
      </c>
    </row>
    <row r="60" spans="2:8" ht="45.75" customHeight="1" x14ac:dyDescent="0.15">
      <c r="B60" s="126"/>
      <c r="C60" s="1227" t="s">
        <v>597</v>
      </c>
      <c r="D60" s="1228"/>
      <c r="E60" s="1229"/>
      <c r="F60" s="127">
        <v>409</v>
      </c>
      <c r="G60" s="127">
        <v>362</v>
      </c>
      <c r="H60" s="128">
        <v>363</v>
      </c>
    </row>
    <row r="61" spans="2:8" ht="45.75" customHeight="1" x14ac:dyDescent="0.15">
      <c r="B61" s="126"/>
      <c r="C61" s="1227" t="s">
        <v>601</v>
      </c>
      <c r="D61" s="1228"/>
      <c r="E61" s="1229"/>
      <c r="F61" s="127">
        <v>203</v>
      </c>
      <c r="G61" s="127">
        <v>120</v>
      </c>
      <c r="H61" s="128">
        <v>151</v>
      </c>
    </row>
    <row r="62" spans="2:8" ht="45.75" customHeight="1" thickBot="1" x14ac:dyDescent="0.2">
      <c r="B62" s="129"/>
      <c r="C62" s="1230" t="s">
        <v>598</v>
      </c>
      <c r="D62" s="1231"/>
      <c r="E62" s="1232"/>
      <c r="F62" s="130">
        <v>40</v>
      </c>
      <c r="G62" s="130">
        <v>39</v>
      </c>
      <c r="H62" s="131">
        <v>41</v>
      </c>
    </row>
    <row r="63" spans="2:8" ht="52.5" customHeight="1" thickBot="1" x14ac:dyDescent="0.2">
      <c r="B63" s="132"/>
      <c r="C63" s="1233" t="s">
        <v>51</v>
      </c>
      <c r="D63" s="1233"/>
      <c r="E63" s="1234"/>
      <c r="F63" s="133">
        <v>5896</v>
      </c>
      <c r="G63" s="133">
        <v>7388</v>
      </c>
      <c r="H63" s="134">
        <v>8972</v>
      </c>
    </row>
    <row r="64" spans="2:8" x14ac:dyDescent="0.15"/>
  </sheetData>
  <sheetProtection algorithmName="SHA-512" hashValue="KuGu2sS04wW6tpQ9NUxtTeWBpNr/h8EPxrQkv/92dChiWutLQJ6bwQiOOU0bn6eo1ZL4eep3ZcjH8HA8RaHV/g==" saltValue="W0jX1ct49pNi89zzRnTW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85"/>
  <sheetViews>
    <sheetView showGridLines="0" topLeftCell="AN52" zoomScale="130" zoomScaleNormal="13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604</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605</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606</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607</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552</v>
      </c>
      <c r="BQ50" s="1274"/>
      <c r="BR50" s="1274"/>
      <c r="BS50" s="1274"/>
      <c r="BT50" s="1274"/>
      <c r="BU50" s="1274"/>
      <c r="BV50" s="1274"/>
      <c r="BW50" s="1274"/>
      <c r="BX50" s="1274" t="s">
        <v>553</v>
      </c>
      <c r="BY50" s="1274"/>
      <c r="BZ50" s="1274"/>
      <c r="CA50" s="1274"/>
      <c r="CB50" s="1274"/>
      <c r="CC50" s="1274"/>
      <c r="CD50" s="1274"/>
      <c r="CE50" s="1274"/>
      <c r="CF50" s="1274" t="s">
        <v>554</v>
      </c>
      <c r="CG50" s="1274"/>
      <c r="CH50" s="1274"/>
      <c r="CI50" s="1274"/>
      <c r="CJ50" s="1274"/>
      <c r="CK50" s="1274"/>
      <c r="CL50" s="1274"/>
      <c r="CM50" s="1274"/>
      <c r="CN50" s="1274" t="s">
        <v>555</v>
      </c>
      <c r="CO50" s="1274"/>
      <c r="CP50" s="1274"/>
      <c r="CQ50" s="1274"/>
      <c r="CR50" s="1274"/>
      <c r="CS50" s="1274"/>
      <c r="CT50" s="1274"/>
      <c r="CU50" s="1274"/>
      <c r="CV50" s="1274" t="s">
        <v>556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79">
        <v>128.4</v>
      </c>
      <c r="BQ51" s="1279"/>
      <c r="BR51" s="1279"/>
      <c r="BS51" s="1279"/>
      <c r="BT51" s="1279"/>
      <c r="BU51" s="1279"/>
      <c r="BV51" s="1279"/>
      <c r="BW51" s="1279"/>
      <c r="BX51" s="1279">
        <v>116.8</v>
      </c>
      <c r="BY51" s="1279"/>
      <c r="BZ51" s="1279"/>
      <c r="CA51" s="1279"/>
      <c r="CB51" s="1279"/>
      <c r="CC51" s="1279"/>
      <c r="CD51" s="1279"/>
      <c r="CE51" s="1279"/>
      <c r="CF51" s="1279">
        <v>95.9</v>
      </c>
      <c r="CG51" s="1279"/>
      <c r="CH51" s="1279"/>
      <c r="CI51" s="1279"/>
      <c r="CJ51" s="1279"/>
      <c r="CK51" s="1279"/>
      <c r="CL51" s="1279"/>
      <c r="CM51" s="1279"/>
      <c r="CN51" s="1279">
        <v>62.8</v>
      </c>
      <c r="CO51" s="1279"/>
      <c r="CP51" s="1279"/>
      <c r="CQ51" s="1279"/>
      <c r="CR51" s="1279"/>
      <c r="CS51" s="1279"/>
      <c r="CT51" s="1279"/>
      <c r="CU51" s="1279"/>
      <c r="CV51" s="1279">
        <v>45.6</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79">
        <v>54.8</v>
      </c>
      <c r="BQ53" s="1279"/>
      <c r="BR53" s="1279"/>
      <c r="BS53" s="1279"/>
      <c r="BT53" s="1279"/>
      <c r="BU53" s="1279"/>
      <c r="BV53" s="1279"/>
      <c r="BW53" s="1279"/>
      <c r="BX53" s="1279">
        <v>56.6</v>
      </c>
      <c r="BY53" s="1279"/>
      <c r="BZ53" s="1279"/>
      <c r="CA53" s="1279"/>
      <c r="CB53" s="1279"/>
      <c r="CC53" s="1279"/>
      <c r="CD53" s="1279"/>
      <c r="CE53" s="1279"/>
      <c r="CF53" s="1279">
        <v>58.3</v>
      </c>
      <c r="CG53" s="1279"/>
      <c r="CH53" s="1279"/>
      <c r="CI53" s="1279"/>
      <c r="CJ53" s="1279"/>
      <c r="CK53" s="1279"/>
      <c r="CL53" s="1279"/>
      <c r="CM53" s="1279"/>
      <c r="CN53" s="1279">
        <v>60</v>
      </c>
      <c r="CO53" s="1279"/>
      <c r="CP53" s="1279"/>
      <c r="CQ53" s="1279"/>
      <c r="CR53" s="1279"/>
      <c r="CS53" s="1279"/>
      <c r="CT53" s="1279"/>
      <c r="CU53" s="1279"/>
      <c r="CV53" s="1279">
        <v>61.8</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611</v>
      </c>
      <c r="AO55" s="1274"/>
      <c r="AP55" s="1274"/>
      <c r="AQ55" s="1274"/>
      <c r="AR55" s="1274"/>
      <c r="AS55" s="1274"/>
      <c r="AT55" s="1274"/>
      <c r="AU55" s="1274"/>
      <c r="AV55" s="1274"/>
      <c r="AW55" s="1274"/>
      <c r="AX55" s="1274"/>
      <c r="AY55" s="1274"/>
      <c r="AZ55" s="1274"/>
      <c r="BA55" s="1274"/>
      <c r="BB55" s="1278" t="s">
        <v>609</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610</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612</v>
      </c>
    </row>
    <row r="64" spans="1:109" x14ac:dyDescent="0.15">
      <c r="B64" s="1249"/>
      <c r="G64" s="1256"/>
      <c r="I64" s="1289"/>
      <c r="J64" s="1289"/>
      <c r="K64" s="1289"/>
      <c r="L64" s="1289"/>
      <c r="M64" s="1289"/>
      <c r="N64" s="1290"/>
      <c r="AM64" s="1256"/>
      <c r="AN64" s="1256" t="s">
        <v>605</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613</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607</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552</v>
      </c>
      <c r="BQ72" s="1274"/>
      <c r="BR72" s="1274"/>
      <c r="BS72" s="1274"/>
      <c r="BT72" s="1274"/>
      <c r="BU72" s="1274"/>
      <c r="BV72" s="1274"/>
      <c r="BW72" s="1274"/>
      <c r="BX72" s="1274" t="s">
        <v>553</v>
      </c>
      <c r="BY72" s="1274"/>
      <c r="BZ72" s="1274"/>
      <c r="CA72" s="1274"/>
      <c r="CB72" s="1274"/>
      <c r="CC72" s="1274"/>
      <c r="CD72" s="1274"/>
      <c r="CE72" s="1274"/>
      <c r="CF72" s="1274" t="s">
        <v>554</v>
      </c>
      <c r="CG72" s="1274"/>
      <c r="CH72" s="1274"/>
      <c r="CI72" s="1274"/>
      <c r="CJ72" s="1274"/>
      <c r="CK72" s="1274"/>
      <c r="CL72" s="1274"/>
      <c r="CM72" s="1274"/>
      <c r="CN72" s="1274" t="s">
        <v>555</v>
      </c>
      <c r="CO72" s="1274"/>
      <c r="CP72" s="1274"/>
      <c r="CQ72" s="1274"/>
      <c r="CR72" s="1274"/>
      <c r="CS72" s="1274"/>
      <c r="CT72" s="1274"/>
      <c r="CU72" s="1274"/>
      <c r="CV72" s="1274" t="s">
        <v>556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9">
        <v>128.4</v>
      </c>
      <c r="BQ73" s="1279"/>
      <c r="BR73" s="1279"/>
      <c r="BS73" s="1279"/>
      <c r="BT73" s="1279"/>
      <c r="BU73" s="1279"/>
      <c r="BV73" s="1279"/>
      <c r="BW73" s="1279"/>
      <c r="BX73" s="1279">
        <v>116.8</v>
      </c>
      <c r="BY73" s="1279"/>
      <c r="BZ73" s="1279"/>
      <c r="CA73" s="1279"/>
      <c r="CB73" s="1279"/>
      <c r="CC73" s="1279"/>
      <c r="CD73" s="1279"/>
      <c r="CE73" s="1279"/>
      <c r="CF73" s="1279">
        <v>95.9</v>
      </c>
      <c r="CG73" s="1279"/>
      <c r="CH73" s="1279"/>
      <c r="CI73" s="1279"/>
      <c r="CJ73" s="1279"/>
      <c r="CK73" s="1279"/>
      <c r="CL73" s="1279"/>
      <c r="CM73" s="1279"/>
      <c r="CN73" s="1279">
        <v>62.8</v>
      </c>
      <c r="CO73" s="1279"/>
      <c r="CP73" s="1279"/>
      <c r="CQ73" s="1279"/>
      <c r="CR73" s="1279"/>
      <c r="CS73" s="1279"/>
      <c r="CT73" s="1279"/>
      <c r="CU73" s="1279"/>
      <c r="CV73" s="1279">
        <v>45.6</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614</v>
      </c>
      <c r="BC75" s="1278"/>
      <c r="BD75" s="1278"/>
      <c r="BE75" s="1278"/>
      <c r="BF75" s="1278"/>
      <c r="BG75" s="1278"/>
      <c r="BH75" s="1278"/>
      <c r="BI75" s="1278"/>
      <c r="BJ75" s="1278"/>
      <c r="BK75" s="1278"/>
      <c r="BL75" s="1278"/>
      <c r="BM75" s="1278"/>
      <c r="BN75" s="1278"/>
      <c r="BO75" s="1278"/>
      <c r="BP75" s="1279">
        <v>14.9</v>
      </c>
      <c r="BQ75" s="1279"/>
      <c r="BR75" s="1279"/>
      <c r="BS75" s="1279"/>
      <c r="BT75" s="1279"/>
      <c r="BU75" s="1279"/>
      <c r="BV75" s="1279"/>
      <c r="BW75" s="1279"/>
      <c r="BX75" s="1279">
        <v>15.1</v>
      </c>
      <c r="BY75" s="1279"/>
      <c r="BZ75" s="1279"/>
      <c r="CA75" s="1279"/>
      <c r="CB75" s="1279"/>
      <c r="CC75" s="1279"/>
      <c r="CD75" s="1279"/>
      <c r="CE75" s="1279"/>
      <c r="CF75" s="1279">
        <v>14.8</v>
      </c>
      <c r="CG75" s="1279"/>
      <c r="CH75" s="1279"/>
      <c r="CI75" s="1279"/>
      <c r="CJ75" s="1279"/>
      <c r="CK75" s="1279"/>
      <c r="CL75" s="1279"/>
      <c r="CM75" s="1279"/>
      <c r="CN75" s="1279">
        <v>14.3</v>
      </c>
      <c r="CO75" s="1279"/>
      <c r="CP75" s="1279"/>
      <c r="CQ75" s="1279"/>
      <c r="CR75" s="1279"/>
      <c r="CS75" s="1279"/>
      <c r="CT75" s="1279"/>
      <c r="CU75" s="1279"/>
      <c r="CV75" s="1279">
        <v>14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611</v>
      </c>
      <c r="AO77" s="1274"/>
      <c r="AP77" s="1274"/>
      <c r="AQ77" s="1274"/>
      <c r="AR77" s="1274"/>
      <c r="AS77" s="1274"/>
      <c r="AT77" s="1274"/>
      <c r="AU77" s="1274"/>
      <c r="AV77" s="1274"/>
      <c r="AW77" s="1274"/>
      <c r="AX77" s="1274"/>
      <c r="AY77" s="1274"/>
      <c r="AZ77" s="1274"/>
      <c r="BA77" s="1274"/>
      <c r="BB77" s="1278" t="s">
        <v>609</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614</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nWeubaKssKZYrDO65OFAdlS7Bx3Wa19hAhXc0GroGikhNrawS6+6yCVglaphTD5/ZTZe3wUnWBbAXYZYebZjdQ==" saltValue="9uKa1qigwDk4nOq4wdGV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94"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W1BfMMsMu4+YQKkaLEImWxLGaGLWUqnG+b/4pDW15Qopw3UK51e51f6ClvKZfmUCjnft5/YU3r78fMrXD3RT/Q==" saltValue="NpojVlEpO1k5I/qSj6R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61" zoomScale="85" zoomScaleNormal="85"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iPd5AHoxwuJ/tJQ/DGAW8n7VUVcNsN37JxeTiWnxV0EJdrGPZ0EwDYBsWV17DCy9sO8K0aKsbrp8ruX6GAj8ag==" saltValue="tvjtqvUpb0hJWsaquQms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46026</v>
      </c>
      <c r="E3" s="153"/>
      <c r="F3" s="154">
        <v>88968</v>
      </c>
      <c r="G3" s="155"/>
      <c r="H3" s="156"/>
    </row>
    <row r="4" spans="1:8" x14ac:dyDescent="0.15">
      <c r="A4" s="157"/>
      <c r="B4" s="158"/>
      <c r="C4" s="159"/>
      <c r="D4" s="160">
        <v>26001</v>
      </c>
      <c r="E4" s="161"/>
      <c r="F4" s="162">
        <v>45482</v>
      </c>
      <c r="G4" s="163"/>
      <c r="H4" s="164"/>
    </row>
    <row r="5" spans="1:8" x14ac:dyDescent="0.15">
      <c r="A5" s="145" t="s">
        <v>544</v>
      </c>
      <c r="B5" s="150"/>
      <c r="C5" s="151"/>
      <c r="D5" s="152">
        <v>47050</v>
      </c>
      <c r="E5" s="153"/>
      <c r="F5" s="154">
        <v>85173</v>
      </c>
      <c r="G5" s="155"/>
      <c r="H5" s="156"/>
    </row>
    <row r="6" spans="1:8" x14ac:dyDescent="0.15">
      <c r="A6" s="157"/>
      <c r="B6" s="158"/>
      <c r="C6" s="159"/>
      <c r="D6" s="160">
        <v>28984</v>
      </c>
      <c r="E6" s="161"/>
      <c r="F6" s="162">
        <v>43913</v>
      </c>
      <c r="G6" s="163"/>
      <c r="H6" s="164"/>
    </row>
    <row r="7" spans="1:8" x14ac:dyDescent="0.15">
      <c r="A7" s="145" t="s">
        <v>545</v>
      </c>
      <c r="B7" s="150"/>
      <c r="C7" s="151"/>
      <c r="D7" s="152">
        <v>46955</v>
      </c>
      <c r="E7" s="153"/>
      <c r="F7" s="154">
        <v>94081</v>
      </c>
      <c r="G7" s="155"/>
      <c r="H7" s="156"/>
    </row>
    <row r="8" spans="1:8" x14ac:dyDescent="0.15">
      <c r="A8" s="157"/>
      <c r="B8" s="158"/>
      <c r="C8" s="159"/>
      <c r="D8" s="160">
        <v>24116</v>
      </c>
      <c r="E8" s="161"/>
      <c r="F8" s="162">
        <v>48949</v>
      </c>
      <c r="G8" s="163"/>
      <c r="H8" s="164"/>
    </row>
    <row r="9" spans="1:8" x14ac:dyDescent="0.15">
      <c r="A9" s="145" t="s">
        <v>546</v>
      </c>
      <c r="B9" s="150"/>
      <c r="C9" s="151"/>
      <c r="D9" s="152">
        <v>68633</v>
      </c>
      <c r="E9" s="153"/>
      <c r="F9" s="154">
        <v>92632</v>
      </c>
      <c r="G9" s="155"/>
      <c r="H9" s="156"/>
    </row>
    <row r="10" spans="1:8" x14ac:dyDescent="0.15">
      <c r="A10" s="157"/>
      <c r="B10" s="158"/>
      <c r="C10" s="159"/>
      <c r="D10" s="160">
        <v>46112</v>
      </c>
      <c r="E10" s="161"/>
      <c r="F10" s="162">
        <v>47978</v>
      </c>
      <c r="G10" s="163"/>
      <c r="H10" s="164"/>
    </row>
    <row r="11" spans="1:8" x14ac:dyDescent="0.15">
      <c r="A11" s="145" t="s">
        <v>547</v>
      </c>
      <c r="B11" s="150"/>
      <c r="C11" s="151"/>
      <c r="D11" s="152">
        <v>75829</v>
      </c>
      <c r="E11" s="153"/>
      <c r="F11" s="154">
        <v>96469</v>
      </c>
      <c r="G11" s="155"/>
      <c r="H11" s="156"/>
    </row>
    <row r="12" spans="1:8" x14ac:dyDescent="0.15">
      <c r="A12" s="157"/>
      <c r="B12" s="158"/>
      <c r="C12" s="165"/>
      <c r="D12" s="160">
        <v>49666</v>
      </c>
      <c r="E12" s="161"/>
      <c r="F12" s="162">
        <v>49775</v>
      </c>
      <c r="G12" s="163"/>
      <c r="H12" s="164"/>
    </row>
    <row r="13" spans="1:8" x14ac:dyDescent="0.15">
      <c r="A13" s="145"/>
      <c r="B13" s="150"/>
      <c r="C13" s="166"/>
      <c r="D13" s="167">
        <v>56899</v>
      </c>
      <c r="E13" s="168"/>
      <c r="F13" s="169">
        <v>91465</v>
      </c>
      <c r="G13" s="170"/>
      <c r="H13" s="156"/>
    </row>
    <row r="14" spans="1:8" x14ac:dyDescent="0.15">
      <c r="A14" s="157"/>
      <c r="B14" s="158"/>
      <c r="C14" s="159"/>
      <c r="D14" s="160">
        <v>34976</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2.73</v>
      </c>
      <c r="C19" s="171">
        <f>ROUND(VALUE(SUBSTITUTE(実質収支比率等に係る経年分析!G$48,"▲","-")),2)</f>
        <v>1.76</v>
      </c>
      <c r="D19" s="171">
        <f>ROUND(VALUE(SUBSTITUTE(実質収支比率等に係る経年分析!H$48,"▲","-")),2)</f>
        <v>2.12</v>
      </c>
      <c r="E19" s="171">
        <f>ROUND(VALUE(SUBSTITUTE(実質収支比率等に係る経年分析!I$48,"▲","-")),2)</f>
        <v>0.79</v>
      </c>
      <c r="F19" s="171">
        <f>ROUND(VALUE(SUBSTITUTE(実質収支比率等に係る経年分析!J$48,"▲","-")),2)</f>
        <v>4.43</v>
      </c>
    </row>
    <row r="20" spans="1:11" x14ac:dyDescent="0.15">
      <c r="A20" s="171" t="s">
        <v>55</v>
      </c>
      <c r="B20" s="171">
        <f>ROUND(VALUE(SUBSTITUTE(実質収支比率等に係る経年分析!F$47,"▲","-")),2)</f>
        <v>24.31</v>
      </c>
      <c r="C20" s="171">
        <f>ROUND(VALUE(SUBSTITUTE(実質収支比率等に係る経年分析!G$47,"▲","-")),2)</f>
        <v>21.15</v>
      </c>
      <c r="D20" s="171">
        <f>ROUND(VALUE(SUBSTITUTE(実質収支比率等に係る経年分析!H$47,"▲","-")),2)</f>
        <v>19.95</v>
      </c>
      <c r="E20" s="171">
        <f>ROUND(VALUE(SUBSTITUTE(実質収支比率等に係る経年分析!I$47,"▲","-")),2)</f>
        <v>19.93</v>
      </c>
      <c r="F20" s="171">
        <f>ROUND(VALUE(SUBSTITUTE(実質収支比率等に係る経年分析!J$47,"▲","-")),2)</f>
        <v>19.87</v>
      </c>
    </row>
    <row r="21" spans="1:11" x14ac:dyDescent="0.15">
      <c r="A21" s="171" t="s">
        <v>56</v>
      </c>
      <c r="B21" s="171">
        <f>IF(ISNUMBER(VALUE(SUBSTITUTE(実質収支比率等に係る経年分析!F$49,"▲","-"))),ROUND(VALUE(SUBSTITUTE(実質収支比率等に係る経年分析!F$49,"▲","-")),2),NA())</f>
        <v>-4.7</v>
      </c>
      <c r="C21" s="171">
        <f>IF(ISNUMBER(VALUE(SUBSTITUTE(実質収支比率等に係る経年分析!G$49,"▲","-"))),ROUND(VALUE(SUBSTITUTE(実質収支比率等に係る経年分析!G$49,"▲","-")),2),NA())</f>
        <v>-2.29</v>
      </c>
      <c r="D21" s="171">
        <f>IF(ISNUMBER(VALUE(SUBSTITUTE(実質収支比率等に係る経年分析!H$49,"▲","-"))),ROUND(VALUE(SUBSTITUTE(実質収支比率等に係る経年分析!H$49,"▲","-")),2),NA())</f>
        <v>-0.96</v>
      </c>
      <c r="E21" s="171">
        <f>IF(ISNUMBER(VALUE(SUBSTITUTE(実質収支比率等に係る経年分析!I$49,"▲","-"))),ROUND(VALUE(SUBSTITUTE(実質収支比率等に係る経年分析!I$49,"▲","-")),2),NA())</f>
        <v>-1.19</v>
      </c>
      <c r="F21" s="171">
        <f>IF(ISNUMBER(VALUE(SUBSTITUTE(実質収支比率等に係る経年分析!J$49,"▲","-"))),ROUND(VALUE(SUBSTITUTE(実質収支比率等に係る経年分析!J$49,"▲","-")),2),NA())</f>
        <v>6.93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3.55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x14ac:dyDescent="0.15">
      <c r="A30" s="172" t="str">
        <f>IF(連結実質赤字比率に係る赤字・黒字の構成分析!C$40="",NA(),連結実質赤字比率に係る赤字・黒字の構成分析!C$40)</f>
        <v>駐車場事業会計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15">
      <c r="A31" s="172" t="str">
        <f>IF(連結実質赤字比率に係る赤字・黒字の構成分析!C$39="",NA(),連結実質赤字比率に係る赤字・黒字の構成分析!C$39)</f>
        <v>国民健康保険特別会計</v>
      </c>
      <c r="B31" s="172">
        <f>IF(ROUND(VALUE(SUBSTITUTE(連結実質赤字比率に係る赤字・黒字の構成分析!F$39,"▲", "-")), 2) &lt; 0, ABS(ROUND(VALUE(SUBSTITUTE(連結実質赤字比率に係る赤字・黒字の構成分析!F$39,"▲", "-")), 2)), NA())</f>
        <v>0.89</v>
      </c>
      <c r="C31" s="172" t="e">
        <f>IF(ROUND(VALUE(SUBSTITUTE(連結実質赤字比率に係る赤字・黒字の構成分析!F$39,"▲", "-")), 2) &gt;= 0, ABS(ROUND(VALUE(SUBSTITUTE(連結実質赤字比率に係る赤字・黒字の構成分析!F$39,"▲", "-")), 2)), NA())</f>
        <v>#N/A</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0.57999999999999996</v>
      </c>
    </row>
    <row r="32" spans="1:11" x14ac:dyDescent="0.15">
      <c r="A32" s="172" t="str">
        <f>IF(連結実質赤字比率に係る赤字・黒字の構成分析!C$38="",NA(),連結実質赤字比率に係る赤字・黒字の構成分析!C$38)</f>
        <v>介護サービス事業会計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1.0900000000000001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4.43</v>
      </c>
    </row>
    <row r="36" spans="1:16" x14ac:dyDescent="0.15">
      <c r="A36" s="172" t="str">
        <f>IF(連結実質赤字比率に係る赤字・黒字の構成分析!C$34="",NA(),連結実質赤字比率に係る赤字・黒字の構成分析!C$34)</f>
        <v>土地取得造成事業会計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8.9700000000000006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9.0500000000000007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3188</v>
      </c>
      <c r="E42" s="173"/>
      <c r="F42" s="173"/>
      <c r="G42" s="173">
        <f>'実質公債費比率（分子）の構造'!L$52</f>
        <v>3151</v>
      </c>
      <c r="H42" s="173"/>
      <c r="I42" s="173"/>
      <c r="J42" s="173">
        <f>'実質公債費比率（分子）の構造'!M$52</f>
        <v>3059</v>
      </c>
      <c r="K42" s="173"/>
      <c r="L42" s="173"/>
      <c r="M42" s="173">
        <f>'実質公債費比率（分子）の構造'!N$52</f>
        <v>2775</v>
      </c>
      <c r="N42" s="173"/>
      <c r="O42" s="173"/>
      <c r="P42" s="173">
        <f>'実質公債費比率（分子）の構造'!O$52</f>
        <v>2914</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33</v>
      </c>
      <c r="C44" s="173"/>
      <c r="D44" s="173"/>
      <c r="E44" s="173">
        <f>'実質公債費比率（分子）の構造'!L$50</f>
        <v>12</v>
      </c>
      <c r="F44" s="173"/>
      <c r="G44" s="173"/>
      <c r="H44" s="173">
        <f>'実質公債費比率（分子）の構造'!M$50</f>
        <v>12</v>
      </c>
      <c r="I44" s="173"/>
      <c r="J44" s="173"/>
      <c r="K44" s="173">
        <f>'実質公債費比率（分子）の構造'!N$50</f>
        <v>12</v>
      </c>
      <c r="L44" s="173"/>
      <c r="M44" s="173"/>
      <c r="N44" s="173">
        <f>'実質公債費比率（分子）の構造'!O$50</f>
        <v>12</v>
      </c>
      <c r="O44" s="173"/>
      <c r="P44" s="173"/>
    </row>
    <row r="45" spans="1:16" x14ac:dyDescent="0.15">
      <c r="A45" s="173" t="s">
        <v>66</v>
      </c>
      <c r="B45" s="173">
        <f>'実質公債費比率（分子）の構造'!K$49</f>
        <v>305</v>
      </c>
      <c r="C45" s="173"/>
      <c r="D45" s="173"/>
      <c r="E45" s="173">
        <f>'実質公債費比率（分子）の構造'!L$49</f>
        <v>262</v>
      </c>
      <c r="F45" s="173"/>
      <c r="G45" s="173"/>
      <c r="H45" s="173">
        <f>'実質公債費比率（分子）の構造'!M$49</f>
        <v>223</v>
      </c>
      <c r="I45" s="173"/>
      <c r="J45" s="173"/>
      <c r="K45" s="173">
        <f>'実質公債費比率（分子）の構造'!N$49</f>
        <v>266</v>
      </c>
      <c r="L45" s="173"/>
      <c r="M45" s="173"/>
      <c r="N45" s="173">
        <f>'実質公債費比率（分子）の構造'!O$49</f>
        <v>196</v>
      </c>
      <c r="O45" s="173"/>
      <c r="P45" s="173"/>
    </row>
    <row r="46" spans="1:16" x14ac:dyDescent="0.15">
      <c r="A46" s="173" t="s">
        <v>67</v>
      </c>
      <c r="B46" s="173">
        <f>'実質公債費比率（分子）の構造'!K$48</f>
        <v>643</v>
      </c>
      <c r="C46" s="173"/>
      <c r="D46" s="173"/>
      <c r="E46" s="173">
        <f>'実質公債費比率（分子）の構造'!L$48</f>
        <v>613</v>
      </c>
      <c r="F46" s="173"/>
      <c r="G46" s="173"/>
      <c r="H46" s="173">
        <f>'実質公債費比率（分子）の構造'!M$48</f>
        <v>611</v>
      </c>
      <c r="I46" s="173"/>
      <c r="J46" s="173"/>
      <c r="K46" s="173">
        <f>'実質公債費比率（分子）の構造'!N$48</f>
        <v>569</v>
      </c>
      <c r="L46" s="173"/>
      <c r="M46" s="173"/>
      <c r="N46" s="173">
        <f>'実質公債費比率（分子）の構造'!O$48</f>
        <v>545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3868</v>
      </c>
      <c r="C49" s="173"/>
      <c r="D49" s="173"/>
      <c r="E49" s="173">
        <f>'実質公債費比率（分子）の構造'!L$45</f>
        <v>3734</v>
      </c>
      <c r="F49" s="173"/>
      <c r="G49" s="173"/>
      <c r="H49" s="173">
        <f>'実質公債費比率（分子）の構造'!M$45</f>
        <v>3673</v>
      </c>
      <c r="I49" s="173"/>
      <c r="J49" s="173"/>
      <c r="K49" s="173">
        <f>'実質公債費比率（分子）の構造'!N$45</f>
        <v>3477</v>
      </c>
      <c r="L49" s="173"/>
      <c r="M49" s="173"/>
      <c r="N49" s="173">
        <f>'実質公債費比率（分子）の構造'!O$45</f>
        <v>3603</v>
      </c>
      <c r="O49" s="173"/>
      <c r="P49" s="173"/>
    </row>
    <row r="50" spans="1:16" x14ac:dyDescent="0.15">
      <c r="A50" s="173" t="s">
        <v>71</v>
      </c>
      <c r="B50" s="173" t="e">
        <f>NA()</f>
        <v>#N/A</v>
      </c>
      <c r="C50" s="173">
        <f>IF(ISNUMBER('実質公債費比率（分子）の構造'!K$53),'実質公債費比率（分子）の構造'!K$53,NA())</f>
        <v>1661</v>
      </c>
      <c r="D50" s="173" t="e">
        <f>NA()</f>
        <v>#N/A</v>
      </c>
      <c r="E50" s="173" t="e">
        <f>NA()</f>
        <v>#N/A</v>
      </c>
      <c r="F50" s="173">
        <f>IF(ISNUMBER('実質公債費比率（分子）の構造'!L$53),'実質公債費比率（分子）の構造'!L$53,NA())</f>
        <v>1470</v>
      </c>
      <c r="G50" s="173" t="e">
        <f>NA()</f>
        <v>#N/A</v>
      </c>
      <c r="H50" s="173" t="e">
        <f>NA()</f>
        <v>#N/A</v>
      </c>
      <c r="I50" s="173">
        <f>IF(ISNUMBER('実質公債費比率（分子）の構造'!M$53),'実質公債費比率（分子）の構造'!M$53,NA())</f>
        <v>1460</v>
      </c>
      <c r="J50" s="173" t="e">
        <f>NA()</f>
        <v>#N/A</v>
      </c>
      <c r="K50" s="173" t="e">
        <f>NA()</f>
        <v>#N/A</v>
      </c>
      <c r="L50" s="173">
        <f>IF(ISNUMBER('実質公債費比率（分子）の構造'!N$53),'実質公債費比率（分子）の構造'!N$53,NA())</f>
        <v>1549</v>
      </c>
      <c r="M50" s="173" t="e">
        <f>NA()</f>
        <v>#N/A</v>
      </c>
      <c r="N50" s="173" t="e">
        <f>NA()</f>
        <v>#N/A</v>
      </c>
      <c r="O50" s="173">
        <f>IF(ISNUMBER('実質公債費比率（分子）の構造'!O$53),'実質公債費比率（分子）の構造'!O$53,NA())</f>
        <v>1442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27993</v>
      </c>
      <c r="E56" s="172"/>
      <c r="F56" s="172"/>
      <c r="G56" s="172">
        <f>'将来負担比率（分子）の構造'!J$52</f>
        <v>26789</v>
      </c>
      <c r="H56" s="172"/>
      <c r="I56" s="172"/>
      <c r="J56" s="172">
        <f>'将来負担比率（分子）の構造'!K$52</f>
        <v>25678</v>
      </c>
      <c r="K56" s="172"/>
      <c r="L56" s="172"/>
      <c r="M56" s="172">
        <f>'将来負担比率（分子）の構造'!L$52</f>
        <v>25479</v>
      </c>
      <c r="N56" s="172"/>
      <c r="O56" s="172"/>
      <c r="P56" s="172">
        <f>'将来負担比率（分子）の構造'!M$52</f>
        <v>24758</v>
      </c>
    </row>
    <row r="57" spans="1:16" x14ac:dyDescent="0.15">
      <c r="A57" s="172" t="s">
        <v>42</v>
      </c>
      <c r="B57" s="172"/>
      <c r="C57" s="172"/>
      <c r="D57" s="172">
        <f>'将来負担比率（分子）の構造'!I$51</f>
        <v>6199</v>
      </c>
      <c r="E57" s="172"/>
      <c r="F57" s="172"/>
      <c r="G57" s="172">
        <f>'将来負担比率（分子）の構造'!J$51</f>
        <v>5854</v>
      </c>
      <c r="H57" s="172"/>
      <c r="I57" s="172"/>
      <c r="J57" s="172">
        <f>'将来負担比率（分子）の構造'!K$51</f>
        <v>5626</v>
      </c>
      <c r="K57" s="172"/>
      <c r="L57" s="172"/>
      <c r="M57" s="172">
        <f>'将来負担比率（分子）の構造'!L$51</f>
        <v>5258</v>
      </c>
      <c r="N57" s="172"/>
      <c r="O57" s="172"/>
      <c r="P57" s="172">
        <f>'将来負担比率（分子）の構造'!M$51</f>
        <v>5157</v>
      </c>
    </row>
    <row r="58" spans="1:16" x14ac:dyDescent="0.15">
      <c r="A58" s="172" t="s">
        <v>41</v>
      </c>
      <c r="B58" s="172"/>
      <c r="C58" s="172"/>
      <c r="D58" s="172">
        <f>'将来負担比率（分子）の構造'!I$50</f>
        <v>4965</v>
      </c>
      <c r="E58" s="172"/>
      <c r="F58" s="172"/>
      <c r="G58" s="172">
        <f>'将来負担比率（分子）の構造'!J$50</f>
        <v>5228</v>
      </c>
      <c r="H58" s="172"/>
      <c r="I58" s="172"/>
      <c r="J58" s="172">
        <f>'将来負担比率（分子）の構造'!K$50</f>
        <v>6046</v>
      </c>
      <c r="K58" s="172"/>
      <c r="L58" s="172"/>
      <c r="M58" s="172">
        <f>'将来負担比率（分子）の構造'!L$50</f>
        <v>7765</v>
      </c>
      <c r="N58" s="172"/>
      <c r="O58" s="172"/>
      <c r="P58" s="172">
        <f>'将来負担比率（分子）の構造'!M$50</f>
        <v>9370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2819</v>
      </c>
      <c r="C62" s="172"/>
      <c r="D62" s="172"/>
      <c r="E62" s="172">
        <f>'将来負担比率（分子）の構造'!J$45</f>
        <v>2822</v>
      </c>
      <c r="F62" s="172"/>
      <c r="G62" s="172"/>
      <c r="H62" s="172">
        <f>'将来負担比率（分子）の構造'!K$45</f>
        <v>2838</v>
      </c>
      <c r="I62" s="172"/>
      <c r="J62" s="172"/>
      <c r="K62" s="172">
        <f>'将来負担比率（分子）の構造'!L$45</f>
        <v>2817</v>
      </c>
      <c r="L62" s="172"/>
      <c r="M62" s="172"/>
      <c r="N62" s="172">
        <f>'将来負担比率（分子）の構造'!M$45</f>
        <v>2811</v>
      </c>
      <c r="O62" s="172"/>
      <c r="P62" s="172"/>
    </row>
    <row r="63" spans="1:16" x14ac:dyDescent="0.15">
      <c r="A63" s="172" t="s">
        <v>34</v>
      </c>
      <c r="B63" s="172">
        <f>'将来負担比率（分子）の構造'!I$44</f>
        <v>3435</v>
      </c>
      <c r="C63" s="172"/>
      <c r="D63" s="172"/>
      <c r="E63" s="172">
        <f>'将来負担比率（分子）の構造'!J$44</f>
        <v>3216</v>
      </c>
      <c r="F63" s="172"/>
      <c r="G63" s="172"/>
      <c r="H63" s="172">
        <f>'将来負担比率（分子）の構造'!K$44</f>
        <v>2787</v>
      </c>
      <c r="I63" s="172"/>
      <c r="J63" s="172"/>
      <c r="K63" s="172">
        <f>'将来負担比率（分子）の構造'!L$44</f>
        <v>2466</v>
      </c>
      <c r="L63" s="172"/>
      <c r="M63" s="172"/>
      <c r="N63" s="172">
        <f>'将来負担比率（分子）の構造'!M$44</f>
        <v>1991</v>
      </c>
      <c r="O63" s="172"/>
      <c r="P63" s="172"/>
    </row>
    <row r="64" spans="1:16" x14ac:dyDescent="0.15">
      <c r="A64" s="172" t="s">
        <v>33</v>
      </c>
      <c r="B64" s="172">
        <f>'将来負担比率（分子）の構造'!I$43</f>
        <v>11685</v>
      </c>
      <c r="C64" s="172"/>
      <c r="D64" s="172"/>
      <c r="E64" s="172">
        <f>'将来負担比率（分子）の構造'!J$43</f>
        <v>11247</v>
      </c>
      <c r="F64" s="172"/>
      <c r="G64" s="172"/>
      <c r="H64" s="172">
        <f>'将来負担比率（分子）の構造'!K$43</f>
        <v>10863</v>
      </c>
      <c r="I64" s="172"/>
      <c r="J64" s="172"/>
      <c r="K64" s="172">
        <f>'将来負担比率（分子）の構造'!L$43</f>
        <v>10265</v>
      </c>
      <c r="L64" s="172"/>
      <c r="M64" s="172"/>
      <c r="N64" s="172">
        <f>'将来負担比率（分子）の構造'!M$43</f>
        <v>10766</v>
      </c>
      <c r="O64" s="172"/>
      <c r="P64" s="172"/>
    </row>
    <row r="65" spans="1:16" x14ac:dyDescent="0.15">
      <c r="A65" s="172" t="s">
        <v>32</v>
      </c>
      <c r="B65" s="172">
        <f>'将来負担比率（分子）の構造'!I$42</f>
        <v>74</v>
      </c>
      <c r="C65" s="172"/>
      <c r="D65" s="172"/>
      <c r="E65" s="172">
        <f>'将来負担比率（分子）の構造'!J$42</f>
        <v>63</v>
      </c>
      <c r="F65" s="172"/>
      <c r="G65" s="172"/>
      <c r="H65" s="172">
        <f>'将来負担比率（分子）の構造'!K$42</f>
        <v>51</v>
      </c>
      <c r="I65" s="172"/>
      <c r="J65" s="172"/>
      <c r="K65" s="172">
        <f>'将来負担比率（分子）の構造'!L$42</f>
        <v>39</v>
      </c>
      <c r="L65" s="172"/>
      <c r="M65" s="172"/>
      <c r="N65" s="172">
        <f>'将来負担比率（分子）の構造'!M$42</f>
        <v>27</v>
      </c>
      <c r="O65" s="172"/>
      <c r="P65" s="172"/>
    </row>
    <row r="66" spans="1:16" x14ac:dyDescent="0.15">
      <c r="A66" s="172" t="s">
        <v>31</v>
      </c>
      <c r="B66" s="172">
        <f>'将来負担比率（分子）の構造'!I$41</f>
        <v>34290</v>
      </c>
      <c r="C66" s="172"/>
      <c r="D66" s="172"/>
      <c r="E66" s="172">
        <f>'将来負担比率（分子）の構造'!J$41</f>
        <v>32613</v>
      </c>
      <c r="F66" s="172"/>
      <c r="G66" s="172"/>
      <c r="H66" s="172">
        <f>'将来負担比率（分子）の構造'!K$41</f>
        <v>30629</v>
      </c>
      <c r="I66" s="172"/>
      <c r="J66" s="172"/>
      <c r="K66" s="172">
        <f>'将来負担比率（分子）の構造'!L$41</f>
        <v>29574</v>
      </c>
      <c r="L66" s="172"/>
      <c r="M66" s="172"/>
      <c r="N66" s="172">
        <f>'将来負担比率（分子）の構造'!M$41</f>
        <v>28694</v>
      </c>
      <c r="O66" s="172"/>
      <c r="P66" s="172"/>
    </row>
    <row r="67" spans="1:16" x14ac:dyDescent="0.15">
      <c r="A67" s="172" t="s">
        <v>75</v>
      </c>
      <c r="B67" s="172" t="e">
        <f>NA()</f>
        <v>#N/A</v>
      </c>
      <c r="C67" s="172">
        <f>IF(ISNUMBER('将来負担比率（分子）の構造'!I$53), IF('将来負担比率（分子）の構造'!I$53 &lt; 0, 0, '将来負担比率（分子）の構造'!I$53), NA())</f>
        <v>13148</v>
      </c>
      <c r="D67" s="172" t="e">
        <f>NA()</f>
        <v>#N/A</v>
      </c>
      <c r="E67" s="172" t="e">
        <f>NA()</f>
        <v>#N/A</v>
      </c>
      <c r="F67" s="172">
        <f>IF(ISNUMBER('将来負担比率（分子）の構造'!J$53), IF('将来負担比率（分子）の構造'!J$53 &lt; 0, 0, '将来負担比率（分子）の構造'!J$53), NA())</f>
        <v>12090</v>
      </c>
      <c r="G67" s="172" t="e">
        <f>NA()</f>
        <v>#N/A</v>
      </c>
      <c r="H67" s="172" t="e">
        <f>NA()</f>
        <v>#N/A</v>
      </c>
      <c r="I67" s="172">
        <f>IF(ISNUMBER('将来負担比率（分子）の構造'!K$53), IF('将来負担比率（分子）の構造'!K$53 &lt; 0, 0, '将来負担比率（分子）の構造'!K$53), NA())</f>
        <v>9818</v>
      </c>
      <c r="J67" s="172" t="e">
        <f>NA()</f>
        <v>#N/A</v>
      </c>
      <c r="K67" s="172" t="e">
        <f>NA()</f>
        <v>#N/A</v>
      </c>
      <c r="L67" s="172">
        <f>IF(ISNUMBER('将来負担比率（分子）の構造'!L$53), IF('将来負担比率（分子）の構造'!L$53 &lt; 0, 0, '将来負担比率（分子）の構造'!L$53), NA())</f>
        <v>6659</v>
      </c>
      <c r="M67" s="172" t="e">
        <f>NA()</f>
        <v>#N/A</v>
      </c>
      <c r="N67" s="172" t="e">
        <f>NA()</f>
        <v>#N/A</v>
      </c>
      <c r="O67" s="172">
        <f>IF(ISNUMBER('将来負担比率（分子）の構造'!M$53), IF('将来負担比率（分子）の構造'!M$53 &lt; 0, 0, '将来負担比率（分子）の構造'!M$53), NA())</f>
        <v>5003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2557</v>
      </c>
      <c r="C72" s="176">
        <f>基金残高に係る経年分析!G55</f>
        <v>2573</v>
      </c>
      <c r="D72" s="176">
        <f>基金残高に係る経年分析!H55</f>
        <v>2633</v>
      </c>
    </row>
    <row r="73" spans="1:16" x14ac:dyDescent="0.15">
      <c r="A73" s="175" t="s">
        <v>78</v>
      </c>
      <c r="B73" s="176">
        <f>基金残高に係る経年分析!F56</f>
        <v>91</v>
      </c>
      <c r="C73" s="176">
        <f>基金残高に係る経年分析!G56</f>
        <v>91</v>
      </c>
      <c r="D73" s="176">
        <f>基金残高に係る経年分析!H56</f>
        <v>92</v>
      </c>
    </row>
    <row r="74" spans="1:16" x14ac:dyDescent="0.15">
      <c r="A74" s="175" t="s">
        <v>79</v>
      </c>
      <c r="B74" s="176">
        <f>基金残高に係る経年分析!F57</f>
        <v>3248</v>
      </c>
      <c r="C74" s="176">
        <f>基金残高に係る経年分析!G57</f>
        <v>4724</v>
      </c>
      <c r="D74" s="176">
        <f>基金残高に係る経年分析!H57</f>
        <v>6247</v>
      </c>
    </row>
  </sheetData>
  <sheetProtection algorithmName="SHA-512" hashValue="hhGB56TX1JX1+ixAEcQ5ArB0urVvoUpbPyE52Ij4CY/kt5mxOesPMy0ufuzYUkE9ESbtSW9FprkwW5WUD63cZg==" saltValue="dTqauu+loaQubc+M1qxh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0"/>
  <sheetViews>
    <sheetView showGridLines="0" workbookViewId="0">
      <selection activeCell="V53" sqref="V53:Z5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210</v>
      </c>
      <c r="DI1" s="607"/>
      <c r="DJ1" s="607"/>
      <c r="DK1" s="607"/>
      <c r="DL1" s="607"/>
      <c r="DM1" s="607"/>
      <c r="DN1" s="608"/>
      <c r="DO1" s="212"/>
      <c r="DP1" s="606" t="s">
        <v>211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216</v>
      </c>
      <c r="S4" s="610"/>
      <c r="T4" s="610"/>
      <c r="U4" s="610"/>
      <c r="V4" s="610"/>
      <c r="W4" s="610"/>
      <c r="X4" s="610"/>
      <c r="Y4" s="611"/>
      <c r="Z4" s="609" t="s">
        <v>217</v>
      </c>
      <c r="AA4" s="610"/>
      <c r="AB4" s="610"/>
      <c r="AC4" s="611"/>
      <c r="AD4" s="609" t="s">
        <v>218</v>
      </c>
      <c r="AE4" s="610"/>
      <c r="AF4" s="610"/>
      <c r="AG4" s="610"/>
      <c r="AH4" s="610"/>
      <c r="AI4" s="610"/>
      <c r="AJ4" s="610"/>
      <c r="AK4" s="611"/>
      <c r="AL4" s="609" t="s">
        <v>217</v>
      </c>
      <c r="AM4" s="610"/>
      <c r="AN4" s="610"/>
      <c r="AO4" s="611"/>
      <c r="AP4" s="615" t="s">
        <v>219</v>
      </c>
      <c r="AQ4" s="615"/>
      <c r="AR4" s="615"/>
      <c r="AS4" s="615"/>
      <c r="AT4" s="615"/>
      <c r="AU4" s="615"/>
      <c r="AV4" s="615"/>
      <c r="AW4" s="615"/>
      <c r="AX4" s="615"/>
      <c r="AY4" s="615"/>
      <c r="AZ4" s="615"/>
      <c r="BA4" s="615"/>
      <c r="BB4" s="615"/>
      <c r="BC4" s="615"/>
      <c r="BD4" s="615"/>
      <c r="BE4" s="615"/>
      <c r="BF4" s="615"/>
      <c r="BG4" s="615" t="s">
        <v>220</v>
      </c>
      <c r="BH4" s="615"/>
      <c r="BI4" s="615"/>
      <c r="BJ4" s="615"/>
      <c r="BK4" s="615"/>
      <c r="BL4" s="615"/>
      <c r="BM4" s="615"/>
      <c r="BN4" s="615"/>
      <c r="BO4" s="615" t="s">
        <v>217</v>
      </c>
      <c r="BP4" s="615"/>
      <c r="BQ4" s="615"/>
      <c r="BR4" s="615"/>
      <c r="BS4" s="615" t="s">
        <v>221</v>
      </c>
      <c r="BT4" s="615"/>
      <c r="BU4" s="615"/>
      <c r="BV4" s="615"/>
      <c r="BW4" s="615"/>
      <c r="BX4" s="615"/>
      <c r="BY4" s="615"/>
      <c r="BZ4" s="615"/>
      <c r="CA4" s="615"/>
      <c r="CB4" s="615"/>
      <c r="CD4" s="612" t="s">
        <v>222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223</v>
      </c>
      <c r="C5" s="617"/>
      <c r="D5" s="617"/>
      <c r="E5" s="617"/>
      <c r="F5" s="617"/>
      <c r="G5" s="617"/>
      <c r="H5" s="617"/>
      <c r="I5" s="617"/>
      <c r="J5" s="617"/>
      <c r="K5" s="617"/>
      <c r="L5" s="617"/>
      <c r="M5" s="617"/>
      <c r="N5" s="617"/>
      <c r="O5" s="617"/>
      <c r="P5" s="617"/>
      <c r="Q5" s="618"/>
      <c r="R5" s="619">
        <v>5678604</v>
      </c>
      <c r="S5" s="620"/>
      <c r="T5" s="620"/>
      <c r="U5" s="620"/>
      <c r="V5" s="620"/>
      <c r="W5" s="620"/>
      <c r="X5" s="620"/>
      <c r="Y5" s="621"/>
      <c r="Z5" s="622">
        <v>14.4</v>
      </c>
      <c r="AA5" s="622"/>
      <c r="AB5" s="622"/>
      <c r="AC5" s="622"/>
      <c r="AD5" s="623">
        <v>5420586</v>
      </c>
      <c r="AE5" s="623"/>
      <c r="AF5" s="623"/>
      <c r="AG5" s="623"/>
      <c r="AH5" s="623"/>
      <c r="AI5" s="623"/>
      <c r="AJ5" s="623"/>
      <c r="AK5" s="623"/>
      <c r="AL5" s="624">
        <v>40.6</v>
      </c>
      <c r="AM5" s="625"/>
      <c r="AN5" s="625"/>
      <c r="AO5" s="626"/>
      <c r="AP5" s="616" t="s">
        <v>224</v>
      </c>
      <c r="AQ5" s="617"/>
      <c r="AR5" s="617"/>
      <c r="AS5" s="617"/>
      <c r="AT5" s="617"/>
      <c r="AU5" s="617"/>
      <c r="AV5" s="617"/>
      <c r="AW5" s="617"/>
      <c r="AX5" s="617"/>
      <c r="AY5" s="617"/>
      <c r="AZ5" s="617"/>
      <c r="BA5" s="617"/>
      <c r="BB5" s="617"/>
      <c r="BC5" s="617"/>
      <c r="BD5" s="617"/>
      <c r="BE5" s="617"/>
      <c r="BF5" s="618"/>
      <c r="BG5" s="630">
        <v>5370273</v>
      </c>
      <c r="BH5" s="631"/>
      <c r="BI5" s="631"/>
      <c r="BJ5" s="631"/>
      <c r="BK5" s="631"/>
      <c r="BL5" s="631"/>
      <c r="BM5" s="631"/>
      <c r="BN5" s="632"/>
      <c r="BO5" s="633">
        <v>94.6</v>
      </c>
      <c r="BP5" s="633"/>
      <c r="BQ5" s="633"/>
      <c r="BR5" s="633"/>
      <c r="BS5" s="634">
        <v>84210</v>
      </c>
      <c r="BT5" s="634"/>
      <c r="BU5" s="634"/>
      <c r="BV5" s="634"/>
      <c r="BW5" s="634"/>
      <c r="BX5" s="634"/>
      <c r="BY5" s="634"/>
      <c r="BZ5" s="634"/>
      <c r="CA5" s="634"/>
      <c r="CB5" s="638"/>
      <c r="CD5" s="612" t="s">
        <v>219</v>
      </c>
      <c r="CE5" s="613"/>
      <c r="CF5" s="613"/>
      <c r="CG5" s="613"/>
      <c r="CH5" s="613"/>
      <c r="CI5" s="613"/>
      <c r="CJ5" s="613"/>
      <c r="CK5" s="613"/>
      <c r="CL5" s="613"/>
      <c r="CM5" s="613"/>
      <c r="CN5" s="613"/>
      <c r="CO5" s="613"/>
      <c r="CP5" s="613"/>
      <c r="CQ5" s="614"/>
      <c r="CR5" s="612" t="s">
        <v>225</v>
      </c>
      <c r="CS5" s="613"/>
      <c r="CT5" s="613"/>
      <c r="CU5" s="613"/>
      <c r="CV5" s="613"/>
      <c r="CW5" s="613"/>
      <c r="CX5" s="613"/>
      <c r="CY5" s="614"/>
      <c r="CZ5" s="612" t="s">
        <v>217</v>
      </c>
      <c r="DA5" s="613"/>
      <c r="DB5" s="613"/>
      <c r="DC5" s="614"/>
      <c r="DD5" s="612" t="s">
        <v>226</v>
      </c>
      <c r="DE5" s="613"/>
      <c r="DF5" s="613"/>
      <c r="DG5" s="613"/>
      <c r="DH5" s="613"/>
      <c r="DI5" s="613"/>
      <c r="DJ5" s="613"/>
      <c r="DK5" s="613"/>
      <c r="DL5" s="613"/>
      <c r="DM5" s="613"/>
      <c r="DN5" s="613"/>
      <c r="DO5" s="613"/>
      <c r="DP5" s="614"/>
      <c r="DQ5" s="612" t="s">
        <v>227</v>
      </c>
      <c r="DR5" s="613"/>
      <c r="DS5" s="613"/>
      <c r="DT5" s="613"/>
      <c r="DU5" s="613"/>
      <c r="DV5" s="613"/>
      <c r="DW5" s="613"/>
      <c r="DX5" s="613"/>
      <c r="DY5" s="613"/>
      <c r="DZ5" s="613"/>
      <c r="EA5" s="613"/>
      <c r="EB5" s="613"/>
      <c r="EC5" s="614"/>
    </row>
    <row r="6" spans="2:143" ht="11.25" customHeight="1" x14ac:dyDescent="0.15">
      <c r="B6" s="627" t="s">
        <v>228</v>
      </c>
      <c r="C6" s="628"/>
      <c r="D6" s="628"/>
      <c r="E6" s="628"/>
      <c r="F6" s="628"/>
      <c r="G6" s="628"/>
      <c r="H6" s="628"/>
      <c r="I6" s="628"/>
      <c r="J6" s="628"/>
      <c r="K6" s="628"/>
      <c r="L6" s="628"/>
      <c r="M6" s="628"/>
      <c r="N6" s="628"/>
      <c r="O6" s="628"/>
      <c r="P6" s="628"/>
      <c r="Q6" s="629"/>
      <c r="R6" s="630">
        <v>183992</v>
      </c>
      <c r="S6" s="631"/>
      <c r="T6" s="631"/>
      <c r="U6" s="631"/>
      <c r="V6" s="631"/>
      <c r="W6" s="631"/>
      <c r="X6" s="631"/>
      <c r="Y6" s="632"/>
      <c r="Z6" s="633">
        <v>0.5</v>
      </c>
      <c r="AA6" s="633"/>
      <c r="AB6" s="633"/>
      <c r="AC6" s="633"/>
      <c r="AD6" s="634">
        <v>183992</v>
      </c>
      <c r="AE6" s="634"/>
      <c r="AF6" s="634"/>
      <c r="AG6" s="634"/>
      <c r="AH6" s="634"/>
      <c r="AI6" s="634"/>
      <c r="AJ6" s="634"/>
      <c r="AK6" s="634"/>
      <c r="AL6" s="635">
        <v>1.4</v>
      </c>
      <c r="AM6" s="636"/>
      <c r="AN6" s="636"/>
      <c r="AO6" s="637"/>
      <c r="AP6" s="627" t="s">
        <v>229</v>
      </c>
      <c r="AQ6" s="628"/>
      <c r="AR6" s="628"/>
      <c r="AS6" s="628"/>
      <c r="AT6" s="628"/>
      <c r="AU6" s="628"/>
      <c r="AV6" s="628"/>
      <c r="AW6" s="628"/>
      <c r="AX6" s="628"/>
      <c r="AY6" s="628"/>
      <c r="AZ6" s="628"/>
      <c r="BA6" s="628"/>
      <c r="BB6" s="628"/>
      <c r="BC6" s="628"/>
      <c r="BD6" s="628"/>
      <c r="BE6" s="628"/>
      <c r="BF6" s="629"/>
      <c r="BG6" s="630">
        <v>5370273</v>
      </c>
      <c r="BH6" s="631"/>
      <c r="BI6" s="631"/>
      <c r="BJ6" s="631"/>
      <c r="BK6" s="631"/>
      <c r="BL6" s="631"/>
      <c r="BM6" s="631"/>
      <c r="BN6" s="632"/>
      <c r="BO6" s="633">
        <v>94.6</v>
      </c>
      <c r="BP6" s="633"/>
      <c r="BQ6" s="633"/>
      <c r="BR6" s="633"/>
      <c r="BS6" s="634">
        <v>84210</v>
      </c>
      <c r="BT6" s="634"/>
      <c r="BU6" s="634"/>
      <c r="BV6" s="634"/>
      <c r="BW6" s="634"/>
      <c r="BX6" s="634"/>
      <c r="BY6" s="634"/>
      <c r="BZ6" s="634"/>
      <c r="CA6" s="634"/>
      <c r="CB6" s="638"/>
      <c r="CD6" s="641" t="s">
        <v>230</v>
      </c>
      <c r="CE6" s="642"/>
      <c r="CF6" s="642"/>
      <c r="CG6" s="642"/>
      <c r="CH6" s="642"/>
      <c r="CI6" s="642"/>
      <c r="CJ6" s="642"/>
      <c r="CK6" s="642"/>
      <c r="CL6" s="642"/>
      <c r="CM6" s="642"/>
      <c r="CN6" s="642"/>
      <c r="CO6" s="642"/>
      <c r="CP6" s="642"/>
      <c r="CQ6" s="643"/>
      <c r="CR6" s="630">
        <v>190602</v>
      </c>
      <c r="CS6" s="631"/>
      <c r="CT6" s="631"/>
      <c r="CU6" s="631"/>
      <c r="CV6" s="631"/>
      <c r="CW6" s="631"/>
      <c r="CX6" s="631"/>
      <c r="CY6" s="632"/>
      <c r="CZ6" s="624">
        <v>0.5</v>
      </c>
      <c r="DA6" s="625"/>
      <c r="DB6" s="625"/>
      <c r="DC6" s="644"/>
      <c r="DD6" s="639" t="s">
        <v>126</v>
      </c>
      <c r="DE6" s="631"/>
      <c r="DF6" s="631"/>
      <c r="DG6" s="631"/>
      <c r="DH6" s="631"/>
      <c r="DI6" s="631"/>
      <c r="DJ6" s="631"/>
      <c r="DK6" s="631"/>
      <c r="DL6" s="631"/>
      <c r="DM6" s="631"/>
      <c r="DN6" s="631"/>
      <c r="DO6" s="631"/>
      <c r="DP6" s="632"/>
      <c r="DQ6" s="639">
        <v>189986</v>
      </c>
      <c r="DR6" s="631"/>
      <c r="DS6" s="631"/>
      <c r="DT6" s="631"/>
      <c r="DU6" s="631"/>
      <c r="DV6" s="631"/>
      <c r="DW6" s="631"/>
      <c r="DX6" s="631"/>
      <c r="DY6" s="631"/>
      <c r="DZ6" s="631"/>
      <c r="EA6" s="631"/>
      <c r="EB6" s="631"/>
      <c r="EC6" s="640"/>
    </row>
    <row r="7" spans="2:143" ht="11.25" customHeight="1" x14ac:dyDescent="0.15">
      <c r="B7" s="627" t="s">
        <v>231</v>
      </c>
      <c r="C7" s="628"/>
      <c r="D7" s="628"/>
      <c r="E7" s="628"/>
      <c r="F7" s="628"/>
      <c r="G7" s="628"/>
      <c r="H7" s="628"/>
      <c r="I7" s="628"/>
      <c r="J7" s="628"/>
      <c r="K7" s="628"/>
      <c r="L7" s="628"/>
      <c r="M7" s="628"/>
      <c r="N7" s="628"/>
      <c r="O7" s="628"/>
      <c r="P7" s="628"/>
      <c r="Q7" s="629"/>
      <c r="R7" s="630">
        <v>4553</v>
      </c>
      <c r="S7" s="631"/>
      <c r="T7" s="631"/>
      <c r="U7" s="631"/>
      <c r="V7" s="631"/>
      <c r="W7" s="631"/>
      <c r="X7" s="631"/>
      <c r="Y7" s="632"/>
      <c r="Z7" s="633">
        <v>0</v>
      </c>
      <c r="AA7" s="633"/>
      <c r="AB7" s="633"/>
      <c r="AC7" s="633"/>
      <c r="AD7" s="634">
        <v>4553</v>
      </c>
      <c r="AE7" s="634"/>
      <c r="AF7" s="634"/>
      <c r="AG7" s="634"/>
      <c r="AH7" s="634"/>
      <c r="AI7" s="634"/>
      <c r="AJ7" s="634"/>
      <c r="AK7" s="634"/>
      <c r="AL7" s="635">
        <v>0</v>
      </c>
      <c r="AM7" s="636"/>
      <c r="AN7" s="636"/>
      <c r="AO7" s="637"/>
      <c r="AP7" s="627" t="s">
        <v>232</v>
      </c>
      <c r="AQ7" s="628"/>
      <c r="AR7" s="628"/>
      <c r="AS7" s="628"/>
      <c r="AT7" s="628"/>
      <c r="AU7" s="628"/>
      <c r="AV7" s="628"/>
      <c r="AW7" s="628"/>
      <c r="AX7" s="628"/>
      <c r="AY7" s="628"/>
      <c r="AZ7" s="628"/>
      <c r="BA7" s="628"/>
      <c r="BB7" s="628"/>
      <c r="BC7" s="628"/>
      <c r="BD7" s="628"/>
      <c r="BE7" s="628"/>
      <c r="BF7" s="629"/>
      <c r="BG7" s="630">
        <v>2312326</v>
      </c>
      <c r="BH7" s="631"/>
      <c r="BI7" s="631"/>
      <c r="BJ7" s="631"/>
      <c r="BK7" s="631"/>
      <c r="BL7" s="631"/>
      <c r="BM7" s="631"/>
      <c r="BN7" s="632"/>
      <c r="BO7" s="633">
        <v>40.700000000000003</v>
      </c>
      <c r="BP7" s="633"/>
      <c r="BQ7" s="633"/>
      <c r="BR7" s="633"/>
      <c r="BS7" s="634">
        <v>84210</v>
      </c>
      <c r="BT7" s="634"/>
      <c r="BU7" s="634"/>
      <c r="BV7" s="634"/>
      <c r="BW7" s="634"/>
      <c r="BX7" s="634"/>
      <c r="BY7" s="634"/>
      <c r="BZ7" s="634"/>
      <c r="CA7" s="634"/>
      <c r="CB7" s="638"/>
      <c r="CD7" s="645" t="s">
        <v>233</v>
      </c>
      <c r="CE7" s="646"/>
      <c r="CF7" s="646"/>
      <c r="CG7" s="646"/>
      <c r="CH7" s="646"/>
      <c r="CI7" s="646"/>
      <c r="CJ7" s="646"/>
      <c r="CK7" s="646"/>
      <c r="CL7" s="646"/>
      <c r="CM7" s="646"/>
      <c r="CN7" s="646"/>
      <c r="CO7" s="646"/>
      <c r="CP7" s="646"/>
      <c r="CQ7" s="647"/>
      <c r="CR7" s="630">
        <v>16466537</v>
      </c>
      <c r="CS7" s="631"/>
      <c r="CT7" s="631"/>
      <c r="CU7" s="631"/>
      <c r="CV7" s="631"/>
      <c r="CW7" s="631"/>
      <c r="CX7" s="631"/>
      <c r="CY7" s="632"/>
      <c r="CZ7" s="633">
        <v>42.3</v>
      </c>
      <c r="DA7" s="633"/>
      <c r="DB7" s="633"/>
      <c r="DC7" s="633"/>
      <c r="DD7" s="639">
        <v>82132</v>
      </c>
      <c r="DE7" s="631"/>
      <c r="DF7" s="631"/>
      <c r="DG7" s="631"/>
      <c r="DH7" s="631"/>
      <c r="DI7" s="631"/>
      <c r="DJ7" s="631"/>
      <c r="DK7" s="631"/>
      <c r="DL7" s="631"/>
      <c r="DM7" s="631"/>
      <c r="DN7" s="631"/>
      <c r="DO7" s="631"/>
      <c r="DP7" s="632"/>
      <c r="DQ7" s="639">
        <v>3728912</v>
      </c>
      <c r="DR7" s="631"/>
      <c r="DS7" s="631"/>
      <c r="DT7" s="631"/>
      <c r="DU7" s="631"/>
      <c r="DV7" s="631"/>
      <c r="DW7" s="631"/>
      <c r="DX7" s="631"/>
      <c r="DY7" s="631"/>
      <c r="DZ7" s="631"/>
      <c r="EA7" s="631"/>
      <c r="EB7" s="631"/>
      <c r="EC7" s="640"/>
    </row>
    <row r="8" spans="2:143" ht="11.25" customHeight="1" x14ac:dyDescent="0.15">
      <c r="B8" s="627" t="s">
        <v>234</v>
      </c>
      <c r="C8" s="628"/>
      <c r="D8" s="628"/>
      <c r="E8" s="628"/>
      <c r="F8" s="628"/>
      <c r="G8" s="628"/>
      <c r="H8" s="628"/>
      <c r="I8" s="628"/>
      <c r="J8" s="628"/>
      <c r="K8" s="628"/>
      <c r="L8" s="628"/>
      <c r="M8" s="628"/>
      <c r="N8" s="628"/>
      <c r="O8" s="628"/>
      <c r="P8" s="628"/>
      <c r="Q8" s="629"/>
      <c r="R8" s="630">
        <v>45829</v>
      </c>
      <c r="S8" s="631"/>
      <c r="T8" s="631"/>
      <c r="U8" s="631"/>
      <c r="V8" s="631"/>
      <c r="W8" s="631"/>
      <c r="X8" s="631"/>
      <c r="Y8" s="632"/>
      <c r="Z8" s="633">
        <v>0.1</v>
      </c>
      <c r="AA8" s="633"/>
      <c r="AB8" s="633"/>
      <c r="AC8" s="633"/>
      <c r="AD8" s="634">
        <v>45829</v>
      </c>
      <c r="AE8" s="634"/>
      <c r="AF8" s="634"/>
      <c r="AG8" s="634"/>
      <c r="AH8" s="634"/>
      <c r="AI8" s="634"/>
      <c r="AJ8" s="634"/>
      <c r="AK8" s="634"/>
      <c r="AL8" s="635">
        <v>0.3</v>
      </c>
      <c r="AM8" s="636"/>
      <c r="AN8" s="636"/>
      <c r="AO8" s="637"/>
      <c r="AP8" s="627" t="s">
        <v>235</v>
      </c>
      <c r="AQ8" s="628"/>
      <c r="AR8" s="628"/>
      <c r="AS8" s="628"/>
      <c r="AT8" s="628"/>
      <c r="AU8" s="628"/>
      <c r="AV8" s="628"/>
      <c r="AW8" s="628"/>
      <c r="AX8" s="628"/>
      <c r="AY8" s="628"/>
      <c r="AZ8" s="628"/>
      <c r="BA8" s="628"/>
      <c r="BB8" s="628"/>
      <c r="BC8" s="628"/>
      <c r="BD8" s="628"/>
      <c r="BE8" s="628"/>
      <c r="BF8" s="629"/>
      <c r="BG8" s="630">
        <v>73737</v>
      </c>
      <c r="BH8" s="631"/>
      <c r="BI8" s="631"/>
      <c r="BJ8" s="631"/>
      <c r="BK8" s="631"/>
      <c r="BL8" s="631"/>
      <c r="BM8" s="631"/>
      <c r="BN8" s="632"/>
      <c r="BO8" s="633">
        <v>1.3</v>
      </c>
      <c r="BP8" s="633"/>
      <c r="BQ8" s="633"/>
      <c r="BR8" s="633"/>
      <c r="BS8" s="634" t="s">
        <v>126</v>
      </c>
      <c r="BT8" s="634"/>
      <c r="BU8" s="634"/>
      <c r="BV8" s="634"/>
      <c r="BW8" s="634"/>
      <c r="BX8" s="634"/>
      <c r="BY8" s="634"/>
      <c r="BZ8" s="634"/>
      <c r="CA8" s="634"/>
      <c r="CB8" s="638"/>
      <c r="CD8" s="645" t="s">
        <v>236</v>
      </c>
      <c r="CE8" s="646"/>
      <c r="CF8" s="646"/>
      <c r="CG8" s="646"/>
      <c r="CH8" s="646"/>
      <c r="CI8" s="646"/>
      <c r="CJ8" s="646"/>
      <c r="CK8" s="646"/>
      <c r="CL8" s="646"/>
      <c r="CM8" s="646"/>
      <c r="CN8" s="646"/>
      <c r="CO8" s="646"/>
      <c r="CP8" s="646"/>
      <c r="CQ8" s="647"/>
      <c r="CR8" s="630">
        <v>8425482</v>
      </c>
      <c r="CS8" s="631"/>
      <c r="CT8" s="631"/>
      <c r="CU8" s="631"/>
      <c r="CV8" s="631"/>
      <c r="CW8" s="631"/>
      <c r="CX8" s="631"/>
      <c r="CY8" s="632"/>
      <c r="CZ8" s="633">
        <v>21.7</v>
      </c>
      <c r="DA8" s="633"/>
      <c r="DB8" s="633"/>
      <c r="DC8" s="633"/>
      <c r="DD8" s="639">
        <v>20178</v>
      </c>
      <c r="DE8" s="631"/>
      <c r="DF8" s="631"/>
      <c r="DG8" s="631"/>
      <c r="DH8" s="631"/>
      <c r="DI8" s="631"/>
      <c r="DJ8" s="631"/>
      <c r="DK8" s="631"/>
      <c r="DL8" s="631"/>
      <c r="DM8" s="631"/>
      <c r="DN8" s="631"/>
      <c r="DO8" s="631"/>
      <c r="DP8" s="632"/>
      <c r="DQ8" s="639">
        <v>3951543</v>
      </c>
      <c r="DR8" s="631"/>
      <c r="DS8" s="631"/>
      <c r="DT8" s="631"/>
      <c r="DU8" s="631"/>
      <c r="DV8" s="631"/>
      <c r="DW8" s="631"/>
      <c r="DX8" s="631"/>
      <c r="DY8" s="631"/>
      <c r="DZ8" s="631"/>
      <c r="EA8" s="631"/>
      <c r="EB8" s="631"/>
      <c r="EC8" s="640"/>
    </row>
    <row r="9" spans="2:143" ht="11.25" customHeight="1" x14ac:dyDescent="0.15">
      <c r="B9" s="627" t="s">
        <v>237</v>
      </c>
      <c r="C9" s="628"/>
      <c r="D9" s="628"/>
      <c r="E9" s="628"/>
      <c r="F9" s="628"/>
      <c r="G9" s="628"/>
      <c r="H9" s="628"/>
      <c r="I9" s="628"/>
      <c r="J9" s="628"/>
      <c r="K9" s="628"/>
      <c r="L9" s="628"/>
      <c r="M9" s="628"/>
      <c r="N9" s="628"/>
      <c r="O9" s="628"/>
      <c r="P9" s="628"/>
      <c r="Q9" s="629"/>
      <c r="R9" s="630">
        <v>53872</v>
      </c>
      <c r="S9" s="631"/>
      <c r="T9" s="631"/>
      <c r="U9" s="631"/>
      <c r="V9" s="631"/>
      <c r="W9" s="631"/>
      <c r="X9" s="631"/>
      <c r="Y9" s="632"/>
      <c r="Z9" s="633">
        <v>0.1</v>
      </c>
      <c r="AA9" s="633"/>
      <c r="AB9" s="633"/>
      <c r="AC9" s="633"/>
      <c r="AD9" s="634">
        <v>53872</v>
      </c>
      <c r="AE9" s="634"/>
      <c r="AF9" s="634"/>
      <c r="AG9" s="634"/>
      <c r="AH9" s="634"/>
      <c r="AI9" s="634"/>
      <c r="AJ9" s="634"/>
      <c r="AK9" s="634"/>
      <c r="AL9" s="635">
        <v>0.4</v>
      </c>
      <c r="AM9" s="636"/>
      <c r="AN9" s="636"/>
      <c r="AO9" s="637"/>
      <c r="AP9" s="627" t="s">
        <v>238</v>
      </c>
      <c r="AQ9" s="628"/>
      <c r="AR9" s="628"/>
      <c r="AS9" s="628"/>
      <c r="AT9" s="628"/>
      <c r="AU9" s="628"/>
      <c r="AV9" s="628"/>
      <c r="AW9" s="628"/>
      <c r="AX9" s="628"/>
      <c r="AY9" s="628"/>
      <c r="AZ9" s="628"/>
      <c r="BA9" s="628"/>
      <c r="BB9" s="628"/>
      <c r="BC9" s="628"/>
      <c r="BD9" s="628"/>
      <c r="BE9" s="628"/>
      <c r="BF9" s="629"/>
      <c r="BG9" s="630">
        <v>1780962</v>
      </c>
      <c r="BH9" s="631"/>
      <c r="BI9" s="631"/>
      <c r="BJ9" s="631"/>
      <c r="BK9" s="631"/>
      <c r="BL9" s="631"/>
      <c r="BM9" s="631"/>
      <c r="BN9" s="632"/>
      <c r="BO9" s="633">
        <v>31.4</v>
      </c>
      <c r="BP9" s="633"/>
      <c r="BQ9" s="633"/>
      <c r="BR9" s="633"/>
      <c r="BS9" s="634" t="s">
        <v>126</v>
      </c>
      <c r="BT9" s="634"/>
      <c r="BU9" s="634"/>
      <c r="BV9" s="634"/>
      <c r="BW9" s="634"/>
      <c r="BX9" s="634"/>
      <c r="BY9" s="634"/>
      <c r="BZ9" s="634"/>
      <c r="CA9" s="634"/>
      <c r="CB9" s="638"/>
      <c r="CD9" s="645" t="s">
        <v>239</v>
      </c>
      <c r="CE9" s="646"/>
      <c r="CF9" s="646"/>
      <c r="CG9" s="646"/>
      <c r="CH9" s="646"/>
      <c r="CI9" s="646"/>
      <c r="CJ9" s="646"/>
      <c r="CK9" s="646"/>
      <c r="CL9" s="646"/>
      <c r="CM9" s="646"/>
      <c r="CN9" s="646"/>
      <c r="CO9" s="646"/>
      <c r="CP9" s="646"/>
      <c r="CQ9" s="647"/>
      <c r="CR9" s="630">
        <v>1740526</v>
      </c>
      <c r="CS9" s="631"/>
      <c r="CT9" s="631"/>
      <c r="CU9" s="631"/>
      <c r="CV9" s="631"/>
      <c r="CW9" s="631"/>
      <c r="CX9" s="631"/>
      <c r="CY9" s="632"/>
      <c r="CZ9" s="633">
        <v>4.5</v>
      </c>
      <c r="DA9" s="633"/>
      <c r="DB9" s="633"/>
      <c r="DC9" s="633"/>
      <c r="DD9" s="639">
        <v>152122</v>
      </c>
      <c r="DE9" s="631"/>
      <c r="DF9" s="631"/>
      <c r="DG9" s="631"/>
      <c r="DH9" s="631"/>
      <c r="DI9" s="631"/>
      <c r="DJ9" s="631"/>
      <c r="DK9" s="631"/>
      <c r="DL9" s="631"/>
      <c r="DM9" s="631"/>
      <c r="DN9" s="631"/>
      <c r="DO9" s="631"/>
      <c r="DP9" s="632"/>
      <c r="DQ9" s="639">
        <v>739888</v>
      </c>
      <c r="DR9" s="631"/>
      <c r="DS9" s="631"/>
      <c r="DT9" s="631"/>
      <c r="DU9" s="631"/>
      <c r="DV9" s="631"/>
      <c r="DW9" s="631"/>
      <c r="DX9" s="631"/>
      <c r="DY9" s="631"/>
      <c r="DZ9" s="631"/>
      <c r="EA9" s="631"/>
      <c r="EB9" s="631"/>
      <c r="EC9" s="640"/>
    </row>
    <row r="10" spans="2:143" ht="11.25" customHeight="1" x14ac:dyDescent="0.15">
      <c r="B10" s="627" t="s">
        <v>240</v>
      </c>
      <c r="C10" s="628"/>
      <c r="D10" s="628"/>
      <c r="E10" s="628"/>
      <c r="F10" s="628"/>
      <c r="G10" s="628"/>
      <c r="H10" s="628"/>
      <c r="I10" s="628"/>
      <c r="J10" s="628"/>
      <c r="K10" s="628"/>
      <c r="L10" s="628"/>
      <c r="M10" s="628"/>
      <c r="N10" s="628"/>
      <c r="O10" s="628"/>
      <c r="P10" s="628"/>
      <c r="Q10" s="629"/>
      <c r="R10" s="630" t="s">
        <v>126</v>
      </c>
      <c r="S10" s="631"/>
      <c r="T10" s="631"/>
      <c r="U10" s="631"/>
      <c r="V10" s="631"/>
      <c r="W10" s="631"/>
      <c r="X10" s="631"/>
      <c r="Y10" s="632"/>
      <c r="Z10" s="633" t="s">
        <v>126</v>
      </c>
      <c r="AA10" s="633"/>
      <c r="AB10" s="633"/>
      <c r="AC10" s="633"/>
      <c r="AD10" s="634" t="s">
        <v>126</v>
      </c>
      <c r="AE10" s="634"/>
      <c r="AF10" s="634"/>
      <c r="AG10" s="634"/>
      <c r="AH10" s="634"/>
      <c r="AI10" s="634"/>
      <c r="AJ10" s="634"/>
      <c r="AK10" s="634"/>
      <c r="AL10" s="635" t="s">
        <v>126</v>
      </c>
      <c r="AM10" s="636"/>
      <c r="AN10" s="636"/>
      <c r="AO10" s="637"/>
      <c r="AP10" s="627" t="s">
        <v>241</v>
      </c>
      <c r="AQ10" s="628"/>
      <c r="AR10" s="628"/>
      <c r="AS10" s="628"/>
      <c r="AT10" s="628"/>
      <c r="AU10" s="628"/>
      <c r="AV10" s="628"/>
      <c r="AW10" s="628"/>
      <c r="AX10" s="628"/>
      <c r="AY10" s="628"/>
      <c r="AZ10" s="628"/>
      <c r="BA10" s="628"/>
      <c r="BB10" s="628"/>
      <c r="BC10" s="628"/>
      <c r="BD10" s="628"/>
      <c r="BE10" s="628"/>
      <c r="BF10" s="629"/>
      <c r="BG10" s="630">
        <v>181551</v>
      </c>
      <c r="BH10" s="631"/>
      <c r="BI10" s="631"/>
      <c r="BJ10" s="631"/>
      <c r="BK10" s="631"/>
      <c r="BL10" s="631"/>
      <c r="BM10" s="631"/>
      <c r="BN10" s="632"/>
      <c r="BO10" s="633">
        <v>3.2</v>
      </c>
      <c r="BP10" s="633"/>
      <c r="BQ10" s="633"/>
      <c r="BR10" s="633"/>
      <c r="BS10" s="634">
        <v>29186</v>
      </c>
      <c r="BT10" s="634"/>
      <c r="BU10" s="634"/>
      <c r="BV10" s="634"/>
      <c r="BW10" s="634"/>
      <c r="BX10" s="634"/>
      <c r="BY10" s="634"/>
      <c r="BZ10" s="634"/>
      <c r="CA10" s="634"/>
      <c r="CB10" s="638"/>
      <c r="CD10" s="645" t="s">
        <v>242</v>
      </c>
      <c r="CE10" s="646"/>
      <c r="CF10" s="646"/>
      <c r="CG10" s="646"/>
      <c r="CH10" s="646"/>
      <c r="CI10" s="646"/>
      <c r="CJ10" s="646"/>
      <c r="CK10" s="646"/>
      <c r="CL10" s="646"/>
      <c r="CM10" s="646"/>
      <c r="CN10" s="646"/>
      <c r="CO10" s="646"/>
      <c r="CP10" s="646"/>
      <c r="CQ10" s="647"/>
      <c r="CR10" s="630">
        <v>27485</v>
      </c>
      <c r="CS10" s="631"/>
      <c r="CT10" s="631"/>
      <c r="CU10" s="631"/>
      <c r="CV10" s="631"/>
      <c r="CW10" s="631"/>
      <c r="CX10" s="631"/>
      <c r="CY10" s="632"/>
      <c r="CZ10" s="633">
        <v>0.1</v>
      </c>
      <c r="DA10" s="633"/>
      <c r="DB10" s="633"/>
      <c r="DC10" s="633"/>
      <c r="DD10" s="639" t="s">
        <v>126</v>
      </c>
      <c r="DE10" s="631"/>
      <c r="DF10" s="631"/>
      <c r="DG10" s="631"/>
      <c r="DH10" s="631"/>
      <c r="DI10" s="631"/>
      <c r="DJ10" s="631"/>
      <c r="DK10" s="631"/>
      <c r="DL10" s="631"/>
      <c r="DM10" s="631"/>
      <c r="DN10" s="631"/>
      <c r="DO10" s="631"/>
      <c r="DP10" s="632"/>
      <c r="DQ10" s="639">
        <v>20435</v>
      </c>
      <c r="DR10" s="631"/>
      <c r="DS10" s="631"/>
      <c r="DT10" s="631"/>
      <c r="DU10" s="631"/>
      <c r="DV10" s="631"/>
      <c r="DW10" s="631"/>
      <c r="DX10" s="631"/>
      <c r="DY10" s="631"/>
      <c r="DZ10" s="631"/>
      <c r="EA10" s="631"/>
      <c r="EB10" s="631"/>
      <c r="EC10" s="640"/>
    </row>
    <row r="11" spans="2:143" ht="11.25" customHeight="1" x14ac:dyDescent="0.15">
      <c r="B11" s="627" t="s">
        <v>243</v>
      </c>
      <c r="C11" s="628"/>
      <c r="D11" s="628"/>
      <c r="E11" s="628"/>
      <c r="F11" s="628"/>
      <c r="G11" s="628"/>
      <c r="H11" s="628"/>
      <c r="I11" s="628"/>
      <c r="J11" s="628"/>
      <c r="K11" s="628"/>
      <c r="L11" s="628"/>
      <c r="M11" s="628"/>
      <c r="N11" s="628"/>
      <c r="O11" s="628"/>
      <c r="P11" s="628"/>
      <c r="Q11" s="629"/>
      <c r="R11" s="630">
        <v>1005201</v>
      </c>
      <c r="S11" s="631"/>
      <c r="T11" s="631"/>
      <c r="U11" s="631"/>
      <c r="V11" s="631"/>
      <c r="W11" s="631"/>
      <c r="X11" s="631"/>
      <c r="Y11" s="632"/>
      <c r="Z11" s="635">
        <v>2.5</v>
      </c>
      <c r="AA11" s="636"/>
      <c r="AB11" s="636"/>
      <c r="AC11" s="648"/>
      <c r="AD11" s="639">
        <v>1005201</v>
      </c>
      <c r="AE11" s="631"/>
      <c r="AF11" s="631"/>
      <c r="AG11" s="631"/>
      <c r="AH11" s="631"/>
      <c r="AI11" s="631"/>
      <c r="AJ11" s="631"/>
      <c r="AK11" s="632"/>
      <c r="AL11" s="635">
        <v>7.5</v>
      </c>
      <c r="AM11" s="636"/>
      <c r="AN11" s="636"/>
      <c r="AO11" s="637"/>
      <c r="AP11" s="627" t="s">
        <v>244</v>
      </c>
      <c r="AQ11" s="628"/>
      <c r="AR11" s="628"/>
      <c r="AS11" s="628"/>
      <c r="AT11" s="628"/>
      <c r="AU11" s="628"/>
      <c r="AV11" s="628"/>
      <c r="AW11" s="628"/>
      <c r="AX11" s="628"/>
      <c r="AY11" s="628"/>
      <c r="AZ11" s="628"/>
      <c r="BA11" s="628"/>
      <c r="BB11" s="628"/>
      <c r="BC11" s="628"/>
      <c r="BD11" s="628"/>
      <c r="BE11" s="628"/>
      <c r="BF11" s="629"/>
      <c r="BG11" s="630">
        <v>276076</v>
      </c>
      <c r="BH11" s="631"/>
      <c r="BI11" s="631"/>
      <c r="BJ11" s="631"/>
      <c r="BK11" s="631"/>
      <c r="BL11" s="631"/>
      <c r="BM11" s="631"/>
      <c r="BN11" s="632"/>
      <c r="BO11" s="633">
        <v>4.9000000000000004</v>
      </c>
      <c r="BP11" s="633"/>
      <c r="BQ11" s="633"/>
      <c r="BR11" s="633"/>
      <c r="BS11" s="634">
        <v>55024</v>
      </c>
      <c r="BT11" s="634"/>
      <c r="BU11" s="634"/>
      <c r="BV11" s="634"/>
      <c r="BW11" s="634"/>
      <c r="BX11" s="634"/>
      <c r="BY11" s="634"/>
      <c r="BZ11" s="634"/>
      <c r="CA11" s="634"/>
      <c r="CB11" s="638"/>
      <c r="CD11" s="645" t="s">
        <v>245</v>
      </c>
      <c r="CE11" s="646"/>
      <c r="CF11" s="646"/>
      <c r="CG11" s="646"/>
      <c r="CH11" s="646"/>
      <c r="CI11" s="646"/>
      <c r="CJ11" s="646"/>
      <c r="CK11" s="646"/>
      <c r="CL11" s="646"/>
      <c r="CM11" s="646"/>
      <c r="CN11" s="646"/>
      <c r="CO11" s="646"/>
      <c r="CP11" s="646"/>
      <c r="CQ11" s="647"/>
      <c r="CR11" s="630">
        <v>2076060</v>
      </c>
      <c r="CS11" s="631"/>
      <c r="CT11" s="631"/>
      <c r="CU11" s="631"/>
      <c r="CV11" s="631"/>
      <c r="CW11" s="631"/>
      <c r="CX11" s="631"/>
      <c r="CY11" s="632"/>
      <c r="CZ11" s="633">
        <v>5.3</v>
      </c>
      <c r="DA11" s="633"/>
      <c r="DB11" s="633"/>
      <c r="DC11" s="633"/>
      <c r="DD11" s="639">
        <v>1020091</v>
      </c>
      <c r="DE11" s="631"/>
      <c r="DF11" s="631"/>
      <c r="DG11" s="631"/>
      <c r="DH11" s="631"/>
      <c r="DI11" s="631"/>
      <c r="DJ11" s="631"/>
      <c r="DK11" s="631"/>
      <c r="DL11" s="631"/>
      <c r="DM11" s="631"/>
      <c r="DN11" s="631"/>
      <c r="DO11" s="631"/>
      <c r="DP11" s="632"/>
      <c r="DQ11" s="639">
        <v>430658</v>
      </c>
      <c r="DR11" s="631"/>
      <c r="DS11" s="631"/>
      <c r="DT11" s="631"/>
      <c r="DU11" s="631"/>
      <c r="DV11" s="631"/>
      <c r="DW11" s="631"/>
      <c r="DX11" s="631"/>
      <c r="DY11" s="631"/>
      <c r="DZ11" s="631"/>
      <c r="EA11" s="631"/>
      <c r="EB11" s="631"/>
      <c r="EC11" s="640"/>
    </row>
    <row r="12" spans="2:143" ht="11.25" customHeight="1" x14ac:dyDescent="0.15">
      <c r="B12" s="627" t="s">
        <v>246</v>
      </c>
      <c r="C12" s="628"/>
      <c r="D12" s="628"/>
      <c r="E12" s="628"/>
      <c r="F12" s="628"/>
      <c r="G12" s="628"/>
      <c r="H12" s="628"/>
      <c r="I12" s="628"/>
      <c r="J12" s="628"/>
      <c r="K12" s="628"/>
      <c r="L12" s="628"/>
      <c r="M12" s="628"/>
      <c r="N12" s="628"/>
      <c r="O12" s="628"/>
      <c r="P12" s="628"/>
      <c r="Q12" s="629"/>
      <c r="R12" s="630">
        <v>25683</v>
      </c>
      <c r="S12" s="631"/>
      <c r="T12" s="631"/>
      <c r="U12" s="631"/>
      <c r="V12" s="631"/>
      <c r="W12" s="631"/>
      <c r="X12" s="631"/>
      <c r="Y12" s="632"/>
      <c r="Z12" s="633">
        <v>0.1</v>
      </c>
      <c r="AA12" s="633"/>
      <c r="AB12" s="633"/>
      <c r="AC12" s="633"/>
      <c r="AD12" s="634">
        <v>25683</v>
      </c>
      <c r="AE12" s="634"/>
      <c r="AF12" s="634"/>
      <c r="AG12" s="634"/>
      <c r="AH12" s="634"/>
      <c r="AI12" s="634"/>
      <c r="AJ12" s="634"/>
      <c r="AK12" s="634"/>
      <c r="AL12" s="635">
        <v>0.2</v>
      </c>
      <c r="AM12" s="636"/>
      <c r="AN12" s="636"/>
      <c r="AO12" s="637"/>
      <c r="AP12" s="627" t="s">
        <v>247</v>
      </c>
      <c r="AQ12" s="628"/>
      <c r="AR12" s="628"/>
      <c r="AS12" s="628"/>
      <c r="AT12" s="628"/>
      <c r="AU12" s="628"/>
      <c r="AV12" s="628"/>
      <c r="AW12" s="628"/>
      <c r="AX12" s="628"/>
      <c r="AY12" s="628"/>
      <c r="AZ12" s="628"/>
      <c r="BA12" s="628"/>
      <c r="BB12" s="628"/>
      <c r="BC12" s="628"/>
      <c r="BD12" s="628"/>
      <c r="BE12" s="628"/>
      <c r="BF12" s="629"/>
      <c r="BG12" s="630">
        <v>2603970</v>
      </c>
      <c r="BH12" s="631"/>
      <c r="BI12" s="631"/>
      <c r="BJ12" s="631"/>
      <c r="BK12" s="631"/>
      <c r="BL12" s="631"/>
      <c r="BM12" s="631"/>
      <c r="BN12" s="632"/>
      <c r="BO12" s="633">
        <v>45.9</v>
      </c>
      <c r="BP12" s="633"/>
      <c r="BQ12" s="633"/>
      <c r="BR12" s="633"/>
      <c r="BS12" s="634" t="s">
        <v>126</v>
      </c>
      <c r="BT12" s="634"/>
      <c r="BU12" s="634"/>
      <c r="BV12" s="634"/>
      <c r="BW12" s="634"/>
      <c r="BX12" s="634"/>
      <c r="BY12" s="634"/>
      <c r="BZ12" s="634"/>
      <c r="CA12" s="634"/>
      <c r="CB12" s="638"/>
      <c r="CD12" s="645" t="s">
        <v>248</v>
      </c>
      <c r="CE12" s="646"/>
      <c r="CF12" s="646"/>
      <c r="CG12" s="646"/>
      <c r="CH12" s="646"/>
      <c r="CI12" s="646"/>
      <c r="CJ12" s="646"/>
      <c r="CK12" s="646"/>
      <c r="CL12" s="646"/>
      <c r="CM12" s="646"/>
      <c r="CN12" s="646"/>
      <c r="CO12" s="646"/>
      <c r="CP12" s="646"/>
      <c r="CQ12" s="647"/>
      <c r="CR12" s="630">
        <v>611186</v>
      </c>
      <c r="CS12" s="631"/>
      <c r="CT12" s="631"/>
      <c r="CU12" s="631"/>
      <c r="CV12" s="631"/>
      <c r="CW12" s="631"/>
      <c r="CX12" s="631"/>
      <c r="CY12" s="632"/>
      <c r="CZ12" s="633">
        <v>1.6</v>
      </c>
      <c r="DA12" s="633"/>
      <c r="DB12" s="633"/>
      <c r="DC12" s="633"/>
      <c r="DD12" s="639">
        <v>36573</v>
      </c>
      <c r="DE12" s="631"/>
      <c r="DF12" s="631"/>
      <c r="DG12" s="631"/>
      <c r="DH12" s="631"/>
      <c r="DI12" s="631"/>
      <c r="DJ12" s="631"/>
      <c r="DK12" s="631"/>
      <c r="DL12" s="631"/>
      <c r="DM12" s="631"/>
      <c r="DN12" s="631"/>
      <c r="DO12" s="631"/>
      <c r="DP12" s="632"/>
      <c r="DQ12" s="639">
        <v>289322</v>
      </c>
      <c r="DR12" s="631"/>
      <c r="DS12" s="631"/>
      <c r="DT12" s="631"/>
      <c r="DU12" s="631"/>
      <c r="DV12" s="631"/>
      <c r="DW12" s="631"/>
      <c r="DX12" s="631"/>
      <c r="DY12" s="631"/>
      <c r="DZ12" s="631"/>
      <c r="EA12" s="631"/>
      <c r="EB12" s="631"/>
      <c r="EC12" s="640"/>
    </row>
    <row r="13" spans="2:143" ht="11.25" customHeight="1" x14ac:dyDescent="0.15">
      <c r="B13" s="627" t="s">
        <v>249</v>
      </c>
      <c r="C13" s="628"/>
      <c r="D13" s="628"/>
      <c r="E13" s="628"/>
      <c r="F13" s="628"/>
      <c r="G13" s="628"/>
      <c r="H13" s="628"/>
      <c r="I13" s="628"/>
      <c r="J13" s="628"/>
      <c r="K13" s="628"/>
      <c r="L13" s="628"/>
      <c r="M13" s="628"/>
      <c r="N13" s="628"/>
      <c r="O13" s="628"/>
      <c r="P13" s="628"/>
      <c r="Q13" s="629"/>
      <c r="R13" s="630" t="s">
        <v>126</v>
      </c>
      <c r="S13" s="631"/>
      <c r="T13" s="631"/>
      <c r="U13" s="631"/>
      <c r="V13" s="631"/>
      <c r="W13" s="631"/>
      <c r="X13" s="631"/>
      <c r="Y13" s="632"/>
      <c r="Z13" s="633" t="s">
        <v>126</v>
      </c>
      <c r="AA13" s="633"/>
      <c r="AB13" s="633"/>
      <c r="AC13" s="633"/>
      <c r="AD13" s="634" t="s">
        <v>126</v>
      </c>
      <c r="AE13" s="634"/>
      <c r="AF13" s="634"/>
      <c r="AG13" s="634"/>
      <c r="AH13" s="634"/>
      <c r="AI13" s="634"/>
      <c r="AJ13" s="634"/>
      <c r="AK13" s="634"/>
      <c r="AL13" s="635" t="s">
        <v>126</v>
      </c>
      <c r="AM13" s="636"/>
      <c r="AN13" s="636"/>
      <c r="AO13" s="637"/>
      <c r="AP13" s="627" t="s">
        <v>250</v>
      </c>
      <c r="AQ13" s="628"/>
      <c r="AR13" s="628"/>
      <c r="AS13" s="628"/>
      <c r="AT13" s="628"/>
      <c r="AU13" s="628"/>
      <c r="AV13" s="628"/>
      <c r="AW13" s="628"/>
      <c r="AX13" s="628"/>
      <c r="AY13" s="628"/>
      <c r="AZ13" s="628"/>
      <c r="BA13" s="628"/>
      <c r="BB13" s="628"/>
      <c r="BC13" s="628"/>
      <c r="BD13" s="628"/>
      <c r="BE13" s="628"/>
      <c r="BF13" s="629"/>
      <c r="BG13" s="630">
        <v>2585617</v>
      </c>
      <c r="BH13" s="631"/>
      <c r="BI13" s="631"/>
      <c r="BJ13" s="631"/>
      <c r="BK13" s="631"/>
      <c r="BL13" s="631"/>
      <c r="BM13" s="631"/>
      <c r="BN13" s="632"/>
      <c r="BO13" s="633">
        <v>45.5</v>
      </c>
      <c r="BP13" s="633"/>
      <c r="BQ13" s="633"/>
      <c r="BR13" s="633"/>
      <c r="BS13" s="634" t="s">
        <v>126</v>
      </c>
      <c r="BT13" s="634"/>
      <c r="BU13" s="634"/>
      <c r="BV13" s="634"/>
      <c r="BW13" s="634"/>
      <c r="BX13" s="634"/>
      <c r="BY13" s="634"/>
      <c r="BZ13" s="634"/>
      <c r="CA13" s="634"/>
      <c r="CB13" s="638"/>
      <c r="CD13" s="645" t="s">
        <v>251</v>
      </c>
      <c r="CE13" s="646"/>
      <c r="CF13" s="646"/>
      <c r="CG13" s="646"/>
      <c r="CH13" s="646"/>
      <c r="CI13" s="646"/>
      <c r="CJ13" s="646"/>
      <c r="CK13" s="646"/>
      <c r="CL13" s="646"/>
      <c r="CM13" s="646"/>
      <c r="CN13" s="646"/>
      <c r="CO13" s="646"/>
      <c r="CP13" s="646"/>
      <c r="CQ13" s="647"/>
      <c r="CR13" s="630">
        <v>2002955</v>
      </c>
      <c r="CS13" s="631"/>
      <c r="CT13" s="631"/>
      <c r="CU13" s="631"/>
      <c r="CV13" s="631"/>
      <c r="CW13" s="631"/>
      <c r="CX13" s="631"/>
      <c r="CY13" s="632"/>
      <c r="CZ13" s="633">
        <v>5.2</v>
      </c>
      <c r="DA13" s="633"/>
      <c r="DB13" s="633"/>
      <c r="DC13" s="633"/>
      <c r="DD13" s="639">
        <v>935583</v>
      </c>
      <c r="DE13" s="631"/>
      <c r="DF13" s="631"/>
      <c r="DG13" s="631"/>
      <c r="DH13" s="631"/>
      <c r="DI13" s="631"/>
      <c r="DJ13" s="631"/>
      <c r="DK13" s="631"/>
      <c r="DL13" s="631"/>
      <c r="DM13" s="631"/>
      <c r="DN13" s="631"/>
      <c r="DO13" s="631"/>
      <c r="DP13" s="632"/>
      <c r="DQ13" s="639">
        <v>1003885</v>
      </c>
      <c r="DR13" s="631"/>
      <c r="DS13" s="631"/>
      <c r="DT13" s="631"/>
      <c r="DU13" s="631"/>
      <c r="DV13" s="631"/>
      <c r="DW13" s="631"/>
      <c r="DX13" s="631"/>
      <c r="DY13" s="631"/>
      <c r="DZ13" s="631"/>
      <c r="EA13" s="631"/>
      <c r="EB13" s="631"/>
      <c r="EC13" s="640"/>
    </row>
    <row r="14" spans="2:143" ht="11.25" customHeight="1" x14ac:dyDescent="0.15">
      <c r="B14" s="627" t="s">
        <v>252</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33" t="s">
        <v>126</v>
      </c>
      <c r="AA14" s="633"/>
      <c r="AB14" s="633"/>
      <c r="AC14" s="633"/>
      <c r="AD14" s="634" t="s">
        <v>126</v>
      </c>
      <c r="AE14" s="634"/>
      <c r="AF14" s="634"/>
      <c r="AG14" s="634"/>
      <c r="AH14" s="634"/>
      <c r="AI14" s="634"/>
      <c r="AJ14" s="634"/>
      <c r="AK14" s="634"/>
      <c r="AL14" s="635" t="s">
        <v>126</v>
      </c>
      <c r="AM14" s="636"/>
      <c r="AN14" s="636"/>
      <c r="AO14" s="637"/>
      <c r="AP14" s="627" t="s">
        <v>253</v>
      </c>
      <c r="AQ14" s="628"/>
      <c r="AR14" s="628"/>
      <c r="AS14" s="628"/>
      <c r="AT14" s="628"/>
      <c r="AU14" s="628"/>
      <c r="AV14" s="628"/>
      <c r="AW14" s="628"/>
      <c r="AX14" s="628"/>
      <c r="AY14" s="628"/>
      <c r="AZ14" s="628"/>
      <c r="BA14" s="628"/>
      <c r="BB14" s="628"/>
      <c r="BC14" s="628"/>
      <c r="BD14" s="628"/>
      <c r="BE14" s="628"/>
      <c r="BF14" s="629"/>
      <c r="BG14" s="630">
        <v>185481</v>
      </c>
      <c r="BH14" s="631"/>
      <c r="BI14" s="631"/>
      <c r="BJ14" s="631"/>
      <c r="BK14" s="631"/>
      <c r="BL14" s="631"/>
      <c r="BM14" s="631"/>
      <c r="BN14" s="632"/>
      <c r="BO14" s="633">
        <v>3.3</v>
      </c>
      <c r="BP14" s="633"/>
      <c r="BQ14" s="633"/>
      <c r="BR14" s="633"/>
      <c r="BS14" s="634" t="s">
        <v>126</v>
      </c>
      <c r="BT14" s="634"/>
      <c r="BU14" s="634"/>
      <c r="BV14" s="634"/>
      <c r="BW14" s="634"/>
      <c r="BX14" s="634"/>
      <c r="BY14" s="634"/>
      <c r="BZ14" s="634"/>
      <c r="CA14" s="634"/>
      <c r="CB14" s="638"/>
      <c r="CD14" s="645" t="s">
        <v>254</v>
      </c>
      <c r="CE14" s="646"/>
      <c r="CF14" s="646"/>
      <c r="CG14" s="646"/>
      <c r="CH14" s="646"/>
      <c r="CI14" s="646"/>
      <c r="CJ14" s="646"/>
      <c r="CK14" s="646"/>
      <c r="CL14" s="646"/>
      <c r="CM14" s="646"/>
      <c r="CN14" s="646"/>
      <c r="CO14" s="646"/>
      <c r="CP14" s="646"/>
      <c r="CQ14" s="647"/>
      <c r="CR14" s="630">
        <v>1336307</v>
      </c>
      <c r="CS14" s="631"/>
      <c r="CT14" s="631"/>
      <c r="CU14" s="631"/>
      <c r="CV14" s="631"/>
      <c r="CW14" s="631"/>
      <c r="CX14" s="631"/>
      <c r="CY14" s="632"/>
      <c r="CZ14" s="633">
        <v>3.4</v>
      </c>
      <c r="DA14" s="633"/>
      <c r="DB14" s="633"/>
      <c r="DC14" s="633"/>
      <c r="DD14" s="639">
        <v>581893</v>
      </c>
      <c r="DE14" s="631"/>
      <c r="DF14" s="631"/>
      <c r="DG14" s="631"/>
      <c r="DH14" s="631"/>
      <c r="DI14" s="631"/>
      <c r="DJ14" s="631"/>
      <c r="DK14" s="631"/>
      <c r="DL14" s="631"/>
      <c r="DM14" s="631"/>
      <c r="DN14" s="631"/>
      <c r="DO14" s="631"/>
      <c r="DP14" s="632"/>
      <c r="DQ14" s="639">
        <v>730103</v>
      </c>
      <c r="DR14" s="631"/>
      <c r="DS14" s="631"/>
      <c r="DT14" s="631"/>
      <c r="DU14" s="631"/>
      <c r="DV14" s="631"/>
      <c r="DW14" s="631"/>
      <c r="DX14" s="631"/>
      <c r="DY14" s="631"/>
      <c r="DZ14" s="631"/>
      <c r="EA14" s="631"/>
      <c r="EB14" s="631"/>
      <c r="EC14" s="640"/>
    </row>
    <row r="15" spans="2:143" ht="11.25" customHeight="1" x14ac:dyDescent="0.15">
      <c r="B15" s="627" t="s">
        <v>255</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33" t="s">
        <v>126</v>
      </c>
      <c r="AA15" s="633"/>
      <c r="AB15" s="633"/>
      <c r="AC15" s="633"/>
      <c r="AD15" s="634" t="s">
        <v>126</v>
      </c>
      <c r="AE15" s="634"/>
      <c r="AF15" s="634"/>
      <c r="AG15" s="634"/>
      <c r="AH15" s="634"/>
      <c r="AI15" s="634"/>
      <c r="AJ15" s="634"/>
      <c r="AK15" s="634"/>
      <c r="AL15" s="635" t="s">
        <v>126</v>
      </c>
      <c r="AM15" s="636"/>
      <c r="AN15" s="636"/>
      <c r="AO15" s="637"/>
      <c r="AP15" s="627" t="s">
        <v>256</v>
      </c>
      <c r="AQ15" s="628"/>
      <c r="AR15" s="628"/>
      <c r="AS15" s="628"/>
      <c r="AT15" s="628"/>
      <c r="AU15" s="628"/>
      <c r="AV15" s="628"/>
      <c r="AW15" s="628"/>
      <c r="AX15" s="628"/>
      <c r="AY15" s="628"/>
      <c r="AZ15" s="628"/>
      <c r="BA15" s="628"/>
      <c r="BB15" s="628"/>
      <c r="BC15" s="628"/>
      <c r="BD15" s="628"/>
      <c r="BE15" s="628"/>
      <c r="BF15" s="629"/>
      <c r="BG15" s="630">
        <v>268496</v>
      </c>
      <c r="BH15" s="631"/>
      <c r="BI15" s="631"/>
      <c r="BJ15" s="631"/>
      <c r="BK15" s="631"/>
      <c r="BL15" s="631"/>
      <c r="BM15" s="631"/>
      <c r="BN15" s="632"/>
      <c r="BO15" s="633">
        <v>4.7</v>
      </c>
      <c r="BP15" s="633"/>
      <c r="BQ15" s="633"/>
      <c r="BR15" s="633"/>
      <c r="BS15" s="634" t="s">
        <v>126</v>
      </c>
      <c r="BT15" s="634"/>
      <c r="BU15" s="634"/>
      <c r="BV15" s="634"/>
      <c r="BW15" s="634"/>
      <c r="BX15" s="634"/>
      <c r="BY15" s="634"/>
      <c r="BZ15" s="634"/>
      <c r="CA15" s="634"/>
      <c r="CB15" s="638"/>
      <c r="CD15" s="645" t="s">
        <v>257</v>
      </c>
      <c r="CE15" s="646"/>
      <c r="CF15" s="646"/>
      <c r="CG15" s="646"/>
      <c r="CH15" s="646"/>
      <c r="CI15" s="646"/>
      <c r="CJ15" s="646"/>
      <c r="CK15" s="646"/>
      <c r="CL15" s="646"/>
      <c r="CM15" s="646"/>
      <c r="CN15" s="646"/>
      <c r="CO15" s="646"/>
      <c r="CP15" s="646"/>
      <c r="CQ15" s="647"/>
      <c r="CR15" s="630">
        <v>1991131</v>
      </c>
      <c r="CS15" s="631"/>
      <c r="CT15" s="631"/>
      <c r="CU15" s="631"/>
      <c r="CV15" s="631"/>
      <c r="CW15" s="631"/>
      <c r="CX15" s="631"/>
      <c r="CY15" s="632"/>
      <c r="CZ15" s="633">
        <v>5.0999999999999996</v>
      </c>
      <c r="DA15" s="633"/>
      <c r="DB15" s="633"/>
      <c r="DC15" s="633"/>
      <c r="DD15" s="639">
        <v>379513</v>
      </c>
      <c r="DE15" s="631"/>
      <c r="DF15" s="631"/>
      <c r="DG15" s="631"/>
      <c r="DH15" s="631"/>
      <c r="DI15" s="631"/>
      <c r="DJ15" s="631"/>
      <c r="DK15" s="631"/>
      <c r="DL15" s="631"/>
      <c r="DM15" s="631"/>
      <c r="DN15" s="631"/>
      <c r="DO15" s="631"/>
      <c r="DP15" s="632"/>
      <c r="DQ15" s="639">
        <v>1016221</v>
      </c>
      <c r="DR15" s="631"/>
      <c r="DS15" s="631"/>
      <c r="DT15" s="631"/>
      <c r="DU15" s="631"/>
      <c r="DV15" s="631"/>
      <c r="DW15" s="631"/>
      <c r="DX15" s="631"/>
      <c r="DY15" s="631"/>
      <c r="DZ15" s="631"/>
      <c r="EA15" s="631"/>
      <c r="EB15" s="631"/>
      <c r="EC15" s="640"/>
    </row>
    <row r="16" spans="2:143" ht="11.25" customHeight="1" x14ac:dyDescent="0.15">
      <c r="B16" s="627" t="s">
        <v>258</v>
      </c>
      <c r="C16" s="628"/>
      <c r="D16" s="628"/>
      <c r="E16" s="628"/>
      <c r="F16" s="628"/>
      <c r="G16" s="628"/>
      <c r="H16" s="628"/>
      <c r="I16" s="628"/>
      <c r="J16" s="628"/>
      <c r="K16" s="628"/>
      <c r="L16" s="628"/>
      <c r="M16" s="628"/>
      <c r="N16" s="628"/>
      <c r="O16" s="628"/>
      <c r="P16" s="628"/>
      <c r="Q16" s="629"/>
      <c r="R16" s="630">
        <v>26830</v>
      </c>
      <c r="S16" s="631"/>
      <c r="T16" s="631"/>
      <c r="U16" s="631"/>
      <c r="V16" s="631"/>
      <c r="W16" s="631"/>
      <c r="X16" s="631"/>
      <c r="Y16" s="632"/>
      <c r="Z16" s="633">
        <v>0.1</v>
      </c>
      <c r="AA16" s="633"/>
      <c r="AB16" s="633"/>
      <c r="AC16" s="633"/>
      <c r="AD16" s="634">
        <v>26830</v>
      </c>
      <c r="AE16" s="634"/>
      <c r="AF16" s="634"/>
      <c r="AG16" s="634"/>
      <c r="AH16" s="634"/>
      <c r="AI16" s="634"/>
      <c r="AJ16" s="634"/>
      <c r="AK16" s="634"/>
      <c r="AL16" s="635">
        <v>0.2</v>
      </c>
      <c r="AM16" s="636"/>
      <c r="AN16" s="636"/>
      <c r="AO16" s="637"/>
      <c r="AP16" s="627" t="s">
        <v>259</v>
      </c>
      <c r="AQ16" s="628"/>
      <c r="AR16" s="628"/>
      <c r="AS16" s="628"/>
      <c r="AT16" s="628"/>
      <c r="AU16" s="628"/>
      <c r="AV16" s="628"/>
      <c r="AW16" s="628"/>
      <c r="AX16" s="628"/>
      <c r="AY16" s="628"/>
      <c r="AZ16" s="628"/>
      <c r="BA16" s="628"/>
      <c r="BB16" s="628"/>
      <c r="BC16" s="628"/>
      <c r="BD16" s="628"/>
      <c r="BE16" s="628"/>
      <c r="BF16" s="629"/>
      <c r="BG16" s="630" t="s">
        <v>126</v>
      </c>
      <c r="BH16" s="631"/>
      <c r="BI16" s="631"/>
      <c r="BJ16" s="631"/>
      <c r="BK16" s="631"/>
      <c r="BL16" s="631"/>
      <c r="BM16" s="631"/>
      <c r="BN16" s="632"/>
      <c r="BO16" s="633" t="s">
        <v>126</v>
      </c>
      <c r="BP16" s="633"/>
      <c r="BQ16" s="633"/>
      <c r="BR16" s="633"/>
      <c r="BS16" s="634" t="s">
        <v>126</v>
      </c>
      <c r="BT16" s="634"/>
      <c r="BU16" s="634"/>
      <c r="BV16" s="634"/>
      <c r="BW16" s="634"/>
      <c r="BX16" s="634"/>
      <c r="BY16" s="634"/>
      <c r="BZ16" s="634"/>
      <c r="CA16" s="634"/>
      <c r="CB16" s="638"/>
      <c r="CD16" s="645" t="s">
        <v>260</v>
      </c>
      <c r="CE16" s="646"/>
      <c r="CF16" s="646"/>
      <c r="CG16" s="646"/>
      <c r="CH16" s="646"/>
      <c r="CI16" s="646"/>
      <c r="CJ16" s="646"/>
      <c r="CK16" s="646"/>
      <c r="CL16" s="646"/>
      <c r="CM16" s="646"/>
      <c r="CN16" s="646"/>
      <c r="CO16" s="646"/>
      <c r="CP16" s="646"/>
      <c r="CQ16" s="647"/>
      <c r="CR16" s="630">
        <v>225320</v>
      </c>
      <c r="CS16" s="631"/>
      <c r="CT16" s="631"/>
      <c r="CU16" s="631"/>
      <c r="CV16" s="631"/>
      <c r="CW16" s="631"/>
      <c r="CX16" s="631"/>
      <c r="CY16" s="632"/>
      <c r="CZ16" s="633">
        <v>0.6</v>
      </c>
      <c r="DA16" s="633"/>
      <c r="DB16" s="633"/>
      <c r="DC16" s="633"/>
      <c r="DD16" s="639" t="s">
        <v>126</v>
      </c>
      <c r="DE16" s="631"/>
      <c r="DF16" s="631"/>
      <c r="DG16" s="631"/>
      <c r="DH16" s="631"/>
      <c r="DI16" s="631"/>
      <c r="DJ16" s="631"/>
      <c r="DK16" s="631"/>
      <c r="DL16" s="631"/>
      <c r="DM16" s="631"/>
      <c r="DN16" s="631"/>
      <c r="DO16" s="631"/>
      <c r="DP16" s="632"/>
      <c r="DQ16" s="639">
        <v>37988</v>
      </c>
      <c r="DR16" s="631"/>
      <c r="DS16" s="631"/>
      <c r="DT16" s="631"/>
      <c r="DU16" s="631"/>
      <c r="DV16" s="631"/>
      <c r="DW16" s="631"/>
      <c r="DX16" s="631"/>
      <c r="DY16" s="631"/>
      <c r="DZ16" s="631"/>
      <c r="EA16" s="631"/>
      <c r="EB16" s="631"/>
      <c r="EC16" s="640"/>
    </row>
    <row r="17" spans="2:133" ht="11.25" customHeight="1" x14ac:dyDescent="0.15">
      <c r="B17" s="627" t="s">
        <v>261</v>
      </c>
      <c r="C17" s="628"/>
      <c r="D17" s="628"/>
      <c r="E17" s="628"/>
      <c r="F17" s="628"/>
      <c r="G17" s="628"/>
      <c r="H17" s="628"/>
      <c r="I17" s="628"/>
      <c r="J17" s="628"/>
      <c r="K17" s="628"/>
      <c r="L17" s="628"/>
      <c r="M17" s="628"/>
      <c r="N17" s="628"/>
      <c r="O17" s="628"/>
      <c r="P17" s="628"/>
      <c r="Q17" s="629"/>
      <c r="R17" s="630">
        <v>75479</v>
      </c>
      <c r="S17" s="631"/>
      <c r="T17" s="631"/>
      <c r="U17" s="631"/>
      <c r="V17" s="631"/>
      <c r="W17" s="631"/>
      <c r="X17" s="631"/>
      <c r="Y17" s="632"/>
      <c r="Z17" s="633">
        <v>0.2</v>
      </c>
      <c r="AA17" s="633"/>
      <c r="AB17" s="633"/>
      <c r="AC17" s="633"/>
      <c r="AD17" s="634">
        <v>75479</v>
      </c>
      <c r="AE17" s="634"/>
      <c r="AF17" s="634"/>
      <c r="AG17" s="634"/>
      <c r="AH17" s="634"/>
      <c r="AI17" s="634"/>
      <c r="AJ17" s="634"/>
      <c r="AK17" s="634"/>
      <c r="AL17" s="635">
        <v>0.6</v>
      </c>
      <c r="AM17" s="636"/>
      <c r="AN17" s="636"/>
      <c r="AO17" s="637"/>
      <c r="AP17" s="627" t="s">
        <v>262</v>
      </c>
      <c r="AQ17" s="628"/>
      <c r="AR17" s="628"/>
      <c r="AS17" s="628"/>
      <c r="AT17" s="628"/>
      <c r="AU17" s="628"/>
      <c r="AV17" s="628"/>
      <c r="AW17" s="628"/>
      <c r="AX17" s="628"/>
      <c r="AY17" s="628"/>
      <c r="AZ17" s="628"/>
      <c r="BA17" s="628"/>
      <c r="BB17" s="628"/>
      <c r="BC17" s="628"/>
      <c r="BD17" s="628"/>
      <c r="BE17" s="628"/>
      <c r="BF17" s="629"/>
      <c r="BG17" s="630" t="s">
        <v>126</v>
      </c>
      <c r="BH17" s="631"/>
      <c r="BI17" s="631"/>
      <c r="BJ17" s="631"/>
      <c r="BK17" s="631"/>
      <c r="BL17" s="631"/>
      <c r="BM17" s="631"/>
      <c r="BN17" s="632"/>
      <c r="BO17" s="633" t="s">
        <v>126</v>
      </c>
      <c r="BP17" s="633"/>
      <c r="BQ17" s="633"/>
      <c r="BR17" s="633"/>
      <c r="BS17" s="634" t="s">
        <v>126</v>
      </c>
      <c r="BT17" s="634"/>
      <c r="BU17" s="634"/>
      <c r="BV17" s="634"/>
      <c r="BW17" s="634"/>
      <c r="BX17" s="634"/>
      <c r="BY17" s="634"/>
      <c r="BZ17" s="634"/>
      <c r="CA17" s="634"/>
      <c r="CB17" s="638"/>
      <c r="CD17" s="645" t="s">
        <v>263</v>
      </c>
      <c r="CE17" s="646"/>
      <c r="CF17" s="646"/>
      <c r="CG17" s="646"/>
      <c r="CH17" s="646"/>
      <c r="CI17" s="646"/>
      <c r="CJ17" s="646"/>
      <c r="CK17" s="646"/>
      <c r="CL17" s="646"/>
      <c r="CM17" s="646"/>
      <c r="CN17" s="646"/>
      <c r="CO17" s="646"/>
      <c r="CP17" s="646"/>
      <c r="CQ17" s="647"/>
      <c r="CR17" s="630">
        <v>3789669</v>
      </c>
      <c r="CS17" s="631"/>
      <c r="CT17" s="631"/>
      <c r="CU17" s="631"/>
      <c r="CV17" s="631"/>
      <c r="CW17" s="631"/>
      <c r="CX17" s="631"/>
      <c r="CY17" s="632"/>
      <c r="CZ17" s="633">
        <v>9.6999999999999993</v>
      </c>
      <c r="DA17" s="633"/>
      <c r="DB17" s="633"/>
      <c r="DC17" s="633"/>
      <c r="DD17" s="639" t="s">
        <v>126</v>
      </c>
      <c r="DE17" s="631"/>
      <c r="DF17" s="631"/>
      <c r="DG17" s="631"/>
      <c r="DH17" s="631"/>
      <c r="DI17" s="631"/>
      <c r="DJ17" s="631"/>
      <c r="DK17" s="631"/>
      <c r="DL17" s="631"/>
      <c r="DM17" s="631"/>
      <c r="DN17" s="631"/>
      <c r="DO17" s="631"/>
      <c r="DP17" s="632"/>
      <c r="DQ17" s="639">
        <v>3397528</v>
      </c>
      <c r="DR17" s="631"/>
      <c r="DS17" s="631"/>
      <c r="DT17" s="631"/>
      <c r="DU17" s="631"/>
      <c r="DV17" s="631"/>
      <c r="DW17" s="631"/>
      <c r="DX17" s="631"/>
      <c r="DY17" s="631"/>
      <c r="DZ17" s="631"/>
      <c r="EA17" s="631"/>
      <c r="EB17" s="631"/>
      <c r="EC17" s="640"/>
    </row>
    <row r="18" spans="2:133" ht="11.25" customHeight="1" x14ac:dyDescent="0.15">
      <c r="B18" s="627" t="s">
        <v>264</v>
      </c>
      <c r="C18" s="628"/>
      <c r="D18" s="628"/>
      <c r="E18" s="628"/>
      <c r="F18" s="628"/>
      <c r="G18" s="628"/>
      <c r="H18" s="628"/>
      <c r="I18" s="628"/>
      <c r="J18" s="628"/>
      <c r="K18" s="628"/>
      <c r="L18" s="628"/>
      <c r="M18" s="628"/>
      <c r="N18" s="628"/>
      <c r="O18" s="628"/>
      <c r="P18" s="628"/>
      <c r="Q18" s="629"/>
      <c r="R18" s="630">
        <v>237324</v>
      </c>
      <c r="S18" s="631"/>
      <c r="T18" s="631"/>
      <c r="U18" s="631"/>
      <c r="V18" s="631"/>
      <c r="W18" s="631"/>
      <c r="X18" s="631"/>
      <c r="Y18" s="632"/>
      <c r="Z18" s="633">
        <v>0.6</v>
      </c>
      <c r="AA18" s="633"/>
      <c r="AB18" s="633"/>
      <c r="AC18" s="633"/>
      <c r="AD18" s="634">
        <v>220907</v>
      </c>
      <c r="AE18" s="634"/>
      <c r="AF18" s="634"/>
      <c r="AG18" s="634"/>
      <c r="AH18" s="634"/>
      <c r="AI18" s="634"/>
      <c r="AJ18" s="634"/>
      <c r="AK18" s="634"/>
      <c r="AL18" s="635">
        <v>1.7000000476837158</v>
      </c>
      <c r="AM18" s="636"/>
      <c r="AN18" s="636"/>
      <c r="AO18" s="637"/>
      <c r="AP18" s="627" t="s">
        <v>265</v>
      </c>
      <c r="AQ18" s="628"/>
      <c r="AR18" s="628"/>
      <c r="AS18" s="628"/>
      <c r="AT18" s="628"/>
      <c r="AU18" s="628"/>
      <c r="AV18" s="628"/>
      <c r="AW18" s="628"/>
      <c r="AX18" s="628"/>
      <c r="AY18" s="628"/>
      <c r="AZ18" s="628"/>
      <c r="BA18" s="628"/>
      <c r="BB18" s="628"/>
      <c r="BC18" s="628"/>
      <c r="BD18" s="628"/>
      <c r="BE18" s="628"/>
      <c r="BF18" s="629"/>
      <c r="BG18" s="630" t="s">
        <v>126</v>
      </c>
      <c r="BH18" s="631"/>
      <c r="BI18" s="631"/>
      <c r="BJ18" s="631"/>
      <c r="BK18" s="631"/>
      <c r="BL18" s="631"/>
      <c r="BM18" s="631"/>
      <c r="BN18" s="632"/>
      <c r="BO18" s="633" t="s">
        <v>126</v>
      </c>
      <c r="BP18" s="633"/>
      <c r="BQ18" s="633"/>
      <c r="BR18" s="633"/>
      <c r="BS18" s="634" t="s">
        <v>126</v>
      </c>
      <c r="BT18" s="634"/>
      <c r="BU18" s="634"/>
      <c r="BV18" s="634"/>
      <c r="BW18" s="634"/>
      <c r="BX18" s="634"/>
      <c r="BY18" s="634"/>
      <c r="BZ18" s="634"/>
      <c r="CA18" s="634"/>
      <c r="CB18" s="638"/>
      <c r="CD18" s="645" t="s">
        <v>266</v>
      </c>
      <c r="CE18" s="646"/>
      <c r="CF18" s="646"/>
      <c r="CG18" s="646"/>
      <c r="CH18" s="646"/>
      <c r="CI18" s="646"/>
      <c r="CJ18" s="646"/>
      <c r="CK18" s="646"/>
      <c r="CL18" s="646"/>
      <c r="CM18" s="646"/>
      <c r="CN18" s="646"/>
      <c r="CO18" s="646"/>
      <c r="CP18" s="646"/>
      <c r="CQ18" s="647"/>
      <c r="CR18" s="630" t="s">
        <v>126</v>
      </c>
      <c r="CS18" s="631"/>
      <c r="CT18" s="631"/>
      <c r="CU18" s="631"/>
      <c r="CV18" s="631"/>
      <c r="CW18" s="631"/>
      <c r="CX18" s="631"/>
      <c r="CY18" s="632"/>
      <c r="CZ18" s="633" t="s">
        <v>126</v>
      </c>
      <c r="DA18" s="633"/>
      <c r="DB18" s="633"/>
      <c r="DC18" s="633"/>
      <c r="DD18" s="639" t="s">
        <v>126</v>
      </c>
      <c r="DE18" s="631"/>
      <c r="DF18" s="631"/>
      <c r="DG18" s="631"/>
      <c r="DH18" s="631"/>
      <c r="DI18" s="631"/>
      <c r="DJ18" s="631"/>
      <c r="DK18" s="631"/>
      <c r="DL18" s="631"/>
      <c r="DM18" s="631"/>
      <c r="DN18" s="631"/>
      <c r="DO18" s="631"/>
      <c r="DP18" s="632"/>
      <c r="DQ18" s="639" t="s">
        <v>126</v>
      </c>
      <c r="DR18" s="631"/>
      <c r="DS18" s="631"/>
      <c r="DT18" s="631"/>
      <c r="DU18" s="631"/>
      <c r="DV18" s="631"/>
      <c r="DW18" s="631"/>
      <c r="DX18" s="631"/>
      <c r="DY18" s="631"/>
      <c r="DZ18" s="631"/>
      <c r="EA18" s="631"/>
      <c r="EB18" s="631"/>
      <c r="EC18" s="640"/>
    </row>
    <row r="19" spans="2:133" ht="11.25" customHeight="1" x14ac:dyDescent="0.15">
      <c r="B19" s="627" t="s">
        <v>267</v>
      </c>
      <c r="C19" s="628"/>
      <c r="D19" s="628"/>
      <c r="E19" s="628"/>
      <c r="F19" s="628"/>
      <c r="G19" s="628"/>
      <c r="H19" s="628"/>
      <c r="I19" s="628"/>
      <c r="J19" s="628"/>
      <c r="K19" s="628"/>
      <c r="L19" s="628"/>
      <c r="M19" s="628"/>
      <c r="N19" s="628"/>
      <c r="O19" s="628"/>
      <c r="P19" s="628"/>
      <c r="Q19" s="629"/>
      <c r="R19" s="630">
        <v>21286</v>
      </c>
      <c r="S19" s="631"/>
      <c r="T19" s="631"/>
      <c r="U19" s="631"/>
      <c r="V19" s="631"/>
      <c r="W19" s="631"/>
      <c r="X19" s="631"/>
      <c r="Y19" s="632"/>
      <c r="Z19" s="633">
        <v>0.1</v>
      </c>
      <c r="AA19" s="633"/>
      <c r="AB19" s="633"/>
      <c r="AC19" s="633"/>
      <c r="AD19" s="634">
        <v>21286</v>
      </c>
      <c r="AE19" s="634"/>
      <c r="AF19" s="634"/>
      <c r="AG19" s="634"/>
      <c r="AH19" s="634"/>
      <c r="AI19" s="634"/>
      <c r="AJ19" s="634"/>
      <c r="AK19" s="634"/>
      <c r="AL19" s="635">
        <v>0.2</v>
      </c>
      <c r="AM19" s="636"/>
      <c r="AN19" s="636"/>
      <c r="AO19" s="637"/>
      <c r="AP19" s="627" t="s">
        <v>268</v>
      </c>
      <c r="AQ19" s="628"/>
      <c r="AR19" s="628"/>
      <c r="AS19" s="628"/>
      <c r="AT19" s="628"/>
      <c r="AU19" s="628"/>
      <c r="AV19" s="628"/>
      <c r="AW19" s="628"/>
      <c r="AX19" s="628"/>
      <c r="AY19" s="628"/>
      <c r="AZ19" s="628"/>
      <c r="BA19" s="628"/>
      <c r="BB19" s="628"/>
      <c r="BC19" s="628"/>
      <c r="BD19" s="628"/>
      <c r="BE19" s="628"/>
      <c r="BF19" s="629"/>
      <c r="BG19" s="630">
        <v>308331</v>
      </c>
      <c r="BH19" s="631"/>
      <c r="BI19" s="631"/>
      <c r="BJ19" s="631"/>
      <c r="BK19" s="631"/>
      <c r="BL19" s="631"/>
      <c r="BM19" s="631"/>
      <c r="BN19" s="632"/>
      <c r="BO19" s="633">
        <v>5.4</v>
      </c>
      <c r="BP19" s="633"/>
      <c r="BQ19" s="633"/>
      <c r="BR19" s="633"/>
      <c r="BS19" s="634" t="s">
        <v>126</v>
      </c>
      <c r="BT19" s="634"/>
      <c r="BU19" s="634"/>
      <c r="BV19" s="634"/>
      <c r="BW19" s="634"/>
      <c r="BX19" s="634"/>
      <c r="BY19" s="634"/>
      <c r="BZ19" s="634"/>
      <c r="CA19" s="634"/>
      <c r="CB19" s="638"/>
      <c r="CD19" s="645" t="s">
        <v>269</v>
      </c>
      <c r="CE19" s="646"/>
      <c r="CF19" s="646"/>
      <c r="CG19" s="646"/>
      <c r="CH19" s="646"/>
      <c r="CI19" s="646"/>
      <c r="CJ19" s="646"/>
      <c r="CK19" s="646"/>
      <c r="CL19" s="646"/>
      <c r="CM19" s="646"/>
      <c r="CN19" s="646"/>
      <c r="CO19" s="646"/>
      <c r="CP19" s="646"/>
      <c r="CQ19" s="647"/>
      <c r="CR19" s="630" t="s">
        <v>126</v>
      </c>
      <c r="CS19" s="631"/>
      <c r="CT19" s="631"/>
      <c r="CU19" s="631"/>
      <c r="CV19" s="631"/>
      <c r="CW19" s="631"/>
      <c r="CX19" s="631"/>
      <c r="CY19" s="632"/>
      <c r="CZ19" s="633" t="s">
        <v>126</v>
      </c>
      <c r="DA19" s="633"/>
      <c r="DB19" s="633"/>
      <c r="DC19" s="633"/>
      <c r="DD19" s="639" t="s">
        <v>126</v>
      </c>
      <c r="DE19" s="631"/>
      <c r="DF19" s="631"/>
      <c r="DG19" s="631"/>
      <c r="DH19" s="631"/>
      <c r="DI19" s="631"/>
      <c r="DJ19" s="631"/>
      <c r="DK19" s="631"/>
      <c r="DL19" s="631"/>
      <c r="DM19" s="631"/>
      <c r="DN19" s="631"/>
      <c r="DO19" s="631"/>
      <c r="DP19" s="632"/>
      <c r="DQ19" s="639" t="s">
        <v>126</v>
      </c>
      <c r="DR19" s="631"/>
      <c r="DS19" s="631"/>
      <c r="DT19" s="631"/>
      <c r="DU19" s="631"/>
      <c r="DV19" s="631"/>
      <c r="DW19" s="631"/>
      <c r="DX19" s="631"/>
      <c r="DY19" s="631"/>
      <c r="DZ19" s="631"/>
      <c r="EA19" s="631"/>
      <c r="EB19" s="631"/>
      <c r="EC19" s="640"/>
    </row>
    <row r="20" spans="2:133" ht="11.25" customHeight="1" x14ac:dyDescent="0.15">
      <c r="B20" s="627" t="s">
        <v>270</v>
      </c>
      <c r="C20" s="628"/>
      <c r="D20" s="628"/>
      <c r="E20" s="628"/>
      <c r="F20" s="628"/>
      <c r="G20" s="628"/>
      <c r="H20" s="628"/>
      <c r="I20" s="628"/>
      <c r="J20" s="628"/>
      <c r="K20" s="628"/>
      <c r="L20" s="628"/>
      <c r="M20" s="628"/>
      <c r="N20" s="628"/>
      <c r="O20" s="628"/>
      <c r="P20" s="628"/>
      <c r="Q20" s="629"/>
      <c r="R20" s="630">
        <v>7481</v>
      </c>
      <c r="S20" s="631"/>
      <c r="T20" s="631"/>
      <c r="U20" s="631"/>
      <c r="V20" s="631"/>
      <c r="W20" s="631"/>
      <c r="X20" s="631"/>
      <c r="Y20" s="632"/>
      <c r="Z20" s="633">
        <v>0</v>
      </c>
      <c r="AA20" s="633"/>
      <c r="AB20" s="633"/>
      <c r="AC20" s="633"/>
      <c r="AD20" s="634">
        <v>7481</v>
      </c>
      <c r="AE20" s="634"/>
      <c r="AF20" s="634"/>
      <c r="AG20" s="634"/>
      <c r="AH20" s="634"/>
      <c r="AI20" s="634"/>
      <c r="AJ20" s="634"/>
      <c r="AK20" s="634"/>
      <c r="AL20" s="635">
        <v>0.1</v>
      </c>
      <c r="AM20" s="636"/>
      <c r="AN20" s="636"/>
      <c r="AO20" s="637"/>
      <c r="AP20" s="627" t="s">
        <v>271</v>
      </c>
      <c r="AQ20" s="628"/>
      <c r="AR20" s="628"/>
      <c r="AS20" s="628"/>
      <c r="AT20" s="628"/>
      <c r="AU20" s="628"/>
      <c r="AV20" s="628"/>
      <c r="AW20" s="628"/>
      <c r="AX20" s="628"/>
      <c r="AY20" s="628"/>
      <c r="AZ20" s="628"/>
      <c r="BA20" s="628"/>
      <c r="BB20" s="628"/>
      <c r="BC20" s="628"/>
      <c r="BD20" s="628"/>
      <c r="BE20" s="628"/>
      <c r="BF20" s="629"/>
      <c r="BG20" s="630">
        <v>308331</v>
      </c>
      <c r="BH20" s="631"/>
      <c r="BI20" s="631"/>
      <c r="BJ20" s="631"/>
      <c r="BK20" s="631"/>
      <c r="BL20" s="631"/>
      <c r="BM20" s="631"/>
      <c r="BN20" s="632"/>
      <c r="BO20" s="633">
        <v>5.4</v>
      </c>
      <c r="BP20" s="633"/>
      <c r="BQ20" s="633"/>
      <c r="BR20" s="633"/>
      <c r="BS20" s="634" t="s">
        <v>126</v>
      </c>
      <c r="BT20" s="634"/>
      <c r="BU20" s="634"/>
      <c r="BV20" s="634"/>
      <c r="BW20" s="634"/>
      <c r="BX20" s="634"/>
      <c r="BY20" s="634"/>
      <c r="BZ20" s="634"/>
      <c r="CA20" s="634"/>
      <c r="CB20" s="638"/>
      <c r="CD20" s="645" t="s">
        <v>272</v>
      </c>
      <c r="CE20" s="646"/>
      <c r="CF20" s="646"/>
      <c r="CG20" s="646"/>
      <c r="CH20" s="646"/>
      <c r="CI20" s="646"/>
      <c r="CJ20" s="646"/>
      <c r="CK20" s="646"/>
      <c r="CL20" s="646"/>
      <c r="CM20" s="646"/>
      <c r="CN20" s="646"/>
      <c r="CO20" s="646"/>
      <c r="CP20" s="646"/>
      <c r="CQ20" s="647"/>
      <c r="CR20" s="630">
        <v>38883260</v>
      </c>
      <c r="CS20" s="631"/>
      <c r="CT20" s="631"/>
      <c r="CU20" s="631"/>
      <c r="CV20" s="631"/>
      <c r="CW20" s="631"/>
      <c r="CX20" s="631"/>
      <c r="CY20" s="632"/>
      <c r="CZ20" s="633">
        <v>100</v>
      </c>
      <c r="DA20" s="633"/>
      <c r="DB20" s="633"/>
      <c r="DC20" s="633"/>
      <c r="DD20" s="639">
        <v>3208085</v>
      </c>
      <c r="DE20" s="631"/>
      <c r="DF20" s="631"/>
      <c r="DG20" s="631"/>
      <c r="DH20" s="631"/>
      <c r="DI20" s="631"/>
      <c r="DJ20" s="631"/>
      <c r="DK20" s="631"/>
      <c r="DL20" s="631"/>
      <c r="DM20" s="631"/>
      <c r="DN20" s="631"/>
      <c r="DO20" s="631"/>
      <c r="DP20" s="632"/>
      <c r="DQ20" s="639">
        <v>15536469</v>
      </c>
      <c r="DR20" s="631"/>
      <c r="DS20" s="631"/>
      <c r="DT20" s="631"/>
      <c r="DU20" s="631"/>
      <c r="DV20" s="631"/>
      <c r="DW20" s="631"/>
      <c r="DX20" s="631"/>
      <c r="DY20" s="631"/>
      <c r="DZ20" s="631"/>
      <c r="EA20" s="631"/>
      <c r="EB20" s="631"/>
      <c r="EC20" s="640"/>
    </row>
    <row r="21" spans="2:133" ht="11.25" customHeight="1" x14ac:dyDescent="0.15">
      <c r="B21" s="627" t="s">
        <v>273</v>
      </c>
      <c r="C21" s="628"/>
      <c r="D21" s="628"/>
      <c r="E21" s="628"/>
      <c r="F21" s="628"/>
      <c r="G21" s="628"/>
      <c r="H21" s="628"/>
      <c r="I21" s="628"/>
      <c r="J21" s="628"/>
      <c r="K21" s="628"/>
      <c r="L21" s="628"/>
      <c r="M21" s="628"/>
      <c r="N21" s="628"/>
      <c r="O21" s="628"/>
      <c r="P21" s="628"/>
      <c r="Q21" s="629"/>
      <c r="R21" s="630">
        <v>3565</v>
      </c>
      <c r="S21" s="631"/>
      <c r="T21" s="631"/>
      <c r="U21" s="631"/>
      <c r="V21" s="631"/>
      <c r="W21" s="631"/>
      <c r="X21" s="631"/>
      <c r="Y21" s="632"/>
      <c r="Z21" s="633">
        <v>0</v>
      </c>
      <c r="AA21" s="633"/>
      <c r="AB21" s="633"/>
      <c r="AC21" s="633"/>
      <c r="AD21" s="634">
        <v>3565</v>
      </c>
      <c r="AE21" s="634"/>
      <c r="AF21" s="634"/>
      <c r="AG21" s="634"/>
      <c r="AH21" s="634"/>
      <c r="AI21" s="634"/>
      <c r="AJ21" s="634"/>
      <c r="AK21" s="634"/>
      <c r="AL21" s="635">
        <v>0</v>
      </c>
      <c r="AM21" s="636"/>
      <c r="AN21" s="636"/>
      <c r="AO21" s="637"/>
      <c r="AP21" s="649" t="s">
        <v>274</v>
      </c>
      <c r="AQ21" s="650"/>
      <c r="AR21" s="650"/>
      <c r="AS21" s="650"/>
      <c r="AT21" s="650"/>
      <c r="AU21" s="650"/>
      <c r="AV21" s="650"/>
      <c r="AW21" s="650"/>
      <c r="AX21" s="650"/>
      <c r="AY21" s="650"/>
      <c r="AZ21" s="650"/>
      <c r="BA21" s="650"/>
      <c r="BB21" s="650"/>
      <c r="BC21" s="650"/>
      <c r="BD21" s="650"/>
      <c r="BE21" s="650"/>
      <c r="BF21" s="651"/>
      <c r="BG21" s="630">
        <v>50313</v>
      </c>
      <c r="BH21" s="631"/>
      <c r="BI21" s="631"/>
      <c r="BJ21" s="631"/>
      <c r="BK21" s="631"/>
      <c r="BL21" s="631"/>
      <c r="BM21" s="631"/>
      <c r="BN21" s="632"/>
      <c r="BO21" s="633">
        <v>0.9</v>
      </c>
      <c r="BP21" s="633"/>
      <c r="BQ21" s="633"/>
      <c r="BR21" s="633"/>
      <c r="BS21" s="634" t="s">
        <v>126</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275</v>
      </c>
      <c r="C22" s="669"/>
      <c r="D22" s="669"/>
      <c r="E22" s="669"/>
      <c r="F22" s="669"/>
      <c r="G22" s="669"/>
      <c r="H22" s="669"/>
      <c r="I22" s="669"/>
      <c r="J22" s="669"/>
      <c r="K22" s="669"/>
      <c r="L22" s="669"/>
      <c r="M22" s="669"/>
      <c r="N22" s="669"/>
      <c r="O22" s="669"/>
      <c r="P22" s="669"/>
      <c r="Q22" s="670"/>
      <c r="R22" s="630">
        <v>204992</v>
      </c>
      <c r="S22" s="631"/>
      <c r="T22" s="631"/>
      <c r="U22" s="631"/>
      <c r="V22" s="631"/>
      <c r="W22" s="631"/>
      <c r="X22" s="631"/>
      <c r="Y22" s="632"/>
      <c r="Z22" s="633">
        <v>0.5</v>
      </c>
      <c r="AA22" s="633"/>
      <c r="AB22" s="633"/>
      <c r="AC22" s="633"/>
      <c r="AD22" s="634">
        <v>188575</v>
      </c>
      <c r="AE22" s="634"/>
      <c r="AF22" s="634"/>
      <c r="AG22" s="634"/>
      <c r="AH22" s="634"/>
      <c r="AI22" s="634"/>
      <c r="AJ22" s="634"/>
      <c r="AK22" s="634"/>
      <c r="AL22" s="635">
        <v>1.3999999761581421</v>
      </c>
      <c r="AM22" s="636"/>
      <c r="AN22" s="636"/>
      <c r="AO22" s="637"/>
      <c r="AP22" s="649" t="s">
        <v>276</v>
      </c>
      <c r="AQ22" s="650"/>
      <c r="AR22" s="650"/>
      <c r="AS22" s="650"/>
      <c r="AT22" s="650"/>
      <c r="AU22" s="650"/>
      <c r="AV22" s="650"/>
      <c r="AW22" s="650"/>
      <c r="AX22" s="650"/>
      <c r="AY22" s="650"/>
      <c r="AZ22" s="650"/>
      <c r="BA22" s="650"/>
      <c r="BB22" s="650"/>
      <c r="BC22" s="650"/>
      <c r="BD22" s="650"/>
      <c r="BE22" s="650"/>
      <c r="BF22" s="651"/>
      <c r="BG22" s="630" t="s">
        <v>126</v>
      </c>
      <c r="BH22" s="631"/>
      <c r="BI22" s="631"/>
      <c r="BJ22" s="631"/>
      <c r="BK22" s="631"/>
      <c r="BL22" s="631"/>
      <c r="BM22" s="631"/>
      <c r="BN22" s="632"/>
      <c r="BO22" s="633" t="s">
        <v>126</v>
      </c>
      <c r="BP22" s="633"/>
      <c r="BQ22" s="633"/>
      <c r="BR22" s="633"/>
      <c r="BS22" s="634" t="s">
        <v>126</v>
      </c>
      <c r="BT22" s="634"/>
      <c r="BU22" s="634"/>
      <c r="BV22" s="634"/>
      <c r="BW22" s="634"/>
      <c r="BX22" s="634"/>
      <c r="BY22" s="634"/>
      <c r="BZ22" s="634"/>
      <c r="CA22" s="634"/>
      <c r="CB22" s="638"/>
      <c r="CD22" s="612" t="s">
        <v>277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278</v>
      </c>
      <c r="C23" s="628"/>
      <c r="D23" s="628"/>
      <c r="E23" s="628"/>
      <c r="F23" s="628"/>
      <c r="G23" s="628"/>
      <c r="H23" s="628"/>
      <c r="I23" s="628"/>
      <c r="J23" s="628"/>
      <c r="K23" s="628"/>
      <c r="L23" s="628"/>
      <c r="M23" s="628"/>
      <c r="N23" s="628"/>
      <c r="O23" s="628"/>
      <c r="P23" s="628"/>
      <c r="Q23" s="629"/>
      <c r="R23" s="630">
        <v>6921096</v>
      </c>
      <c r="S23" s="631"/>
      <c r="T23" s="631"/>
      <c r="U23" s="631"/>
      <c r="V23" s="631"/>
      <c r="W23" s="631"/>
      <c r="X23" s="631"/>
      <c r="Y23" s="632"/>
      <c r="Z23" s="633">
        <v>17.5</v>
      </c>
      <c r="AA23" s="633"/>
      <c r="AB23" s="633"/>
      <c r="AC23" s="633"/>
      <c r="AD23" s="634">
        <v>6091238</v>
      </c>
      <c r="AE23" s="634"/>
      <c r="AF23" s="634"/>
      <c r="AG23" s="634"/>
      <c r="AH23" s="634"/>
      <c r="AI23" s="634"/>
      <c r="AJ23" s="634"/>
      <c r="AK23" s="634"/>
      <c r="AL23" s="635">
        <v>45.7</v>
      </c>
      <c r="AM23" s="636"/>
      <c r="AN23" s="636"/>
      <c r="AO23" s="637"/>
      <c r="AP23" s="649" t="s">
        <v>279</v>
      </c>
      <c r="AQ23" s="650"/>
      <c r="AR23" s="650"/>
      <c r="AS23" s="650"/>
      <c r="AT23" s="650"/>
      <c r="AU23" s="650"/>
      <c r="AV23" s="650"/>
      <c r="AW23" s="650"/>
      <c r="AX23" s="650"/>
      <c r="AY23" s="650"/>
      <c r="AZ23" s="650"/>
      <c r="BA23" s="650"/>
      <c r="BB23" s="650"/>
      <c r="BC23" s="650"/>
      <c r="BD23" s="650"/>
      <c r="BE23" s="650"/>
      <c r="BF23" s="651"/>
      <c r="BG23" s="630">
        <v>258018</v>
      </c>
      <c r="BH23" s="631"/>
      <c r="BI23" s="631"/>
      <c r="BJ23" s="631"/>
      <c r="BK23" s="631"/>
      <c r="BL23" s="631"/>
      <c r="BM23" s="631"/>
      <c r="BN23" s="632"/>
      <c r="BO23" s="633">
        <v>4.5</v>
      </c>
      <c r="BP23" s="633"/>
      <c r="BQ23" s="633"/>
      <c r="BR23" s="633"/>
      <c r="BS23" s="634" t="s">
        <v>126</v>
      </c>
      <c r="BT23" s="634"/>
      <c r="BU23" s="634"/>
      <c r="BV23" s="634"/>
      <c r="BW23" s="634"/>
      <c r="BX23" s="634"/>
      <c r="BY23" s="634"/>
      <c r="BZ23" s="634"/>
      <c r="CA23" s="634"/>
      <c r="CB23" s="638"/>
      <c r="CD23" s="612" t="s">
        <v>219</v>
      </c>
      <c r="CE23" s="613"/>
      <c r="CF23" s="613"/>
      <c r="CG23" s="613"/>
      <c r="CH23" s="613"/>
      <c r="CI23" s="613"/>
      <c r="CJ23" s="613"/>
      <c r="CK23" s="613"/>
      <c r="CL23" s="613"/>
      <c r="CM23" s="613"/>
      <c r="CN23" s="613"/>
      <c r="CO23" s="613"/>
      <c r="CP23" s="613"/>
      <c r="CQ23" s="614"/>
      <c r="CR23" s="612" t="s">
        <v>280</v>
      </c>
      <c r="CS23" s="613"/>
      <c r="CT23" s="613"/>
      <c r="CU23" s="613"/>
      <c r="CV23" s="613"/>
      <c r="CW23" s="613"/>
      <c r="CX23" s="613"/>
      <c r="CY23" s="614"/>
      <c r="CZ23" s="612" t="s">
        <v>281</v>
      </c>
      <c r="DA23" s="613"/>
      <c r="DB23" s="613"/>
      <c r="DC23" s="614"/>
      <c r="DD23" s="612" t="s">
        <v>282</v>
      </c>
      <c r="DE23" s="613"/>
      <c r="DF23" s="613"/>
      <c r="DG23" s="613"/>
      <c r="DH23" s="613"/>
      <c r="DI23" s="613"/>
      <c r="DJ23" s="613"/>
      <c r="DK23" s="614"/>
      <c r="DL23" s="661" t="s">
        <v>283</v>
      </c>
      <c r="DM23" s="662"/>
      <c r="DN23" s="662"/>
      <c r="DO23" s="662"/>
      <c r="DP23" s="662"/>
      <c r="DQ23" s="662"/>
      <c r="DR23" s="662"/>
      <c r="DS23" s="662"/>
      <c r="DT23" s="662"/>
      <c r="DU23" s="662"/>
      <c r="DV23" s="663"/>
      <c r="DW23" s="612" t="s">
        <v>284</v>
      </c>
      <c r="DX23" s="613"/>
      <c r="DY23" s="613"/>
      <c r="DZ23" s="613"/>
      <c r="EA23" s="613"/>
      <c r="EB23" s="613"/>
      <c r="EC23" s="614"/>
    </row>
    <row r="24" spans="2:133" ht="11.25" customHeight="1" x14ac:dyDescent="0.15">
      <c r="B24" s="627" t="s">
        <v>285</v>
      </c>
      <c r="C24" s="628"/>
      <c r="D24" s="628"/>
      <c r="E24" s="628"/>
      <c r="F24" s="628"/>
      <c r="G24" s="628"/>
      <c r="H24" s="628"/>
      <c r="I24" s="628"/>
      <c r="J24" s="628"/>
      <c r="K24" s="628"/>
      <c r="L24" s="628"/>
      <c r="M24" s="628"/>
      <c r="N24" s="628"/>
      <c r="O24" s="628"/>
      <c r="P24" s="628"/>
      <c r="Q24" s="629"/>
      <c r="R24" s="630">
        <v>6091238</v>
      </c>
      <c r="S24" s="631"/>
      <c r="T24" s="631"/>
      <c r="U24" s="631"/>
      <c r="V24" s="631"/>
      <c r="W24" s="631"/>
      <c r="X24" s="631"/>
      <c r="Y24" s="632"/>
      <c r="Z24" s="633">
        <v>15.4</v>
      </c>
      <c r="AA24" s="633"/>
      <c r="AB24" s="633"/>
      <c r="AC24" s="633"/>
      <c r="AD24" s="634">
        <v>6091238</v>
      </c>
      <c r="AE24" s="634"/>
      <c r="AF24" s="634"/>
      <c r="AG24" s="634"/>
      <c r="AH24" s="634"/>
      <c r="AI24" s="634"/>
      <c r="AJ24" s="634"/>
      <c r="AK24" s="634"/>
      <c r="AL24" s="635">
        <v>45.7</v>
      </c>
      <c r="AM24" s="636"/>
      <c r="AN24" s="636"/>
      <c r="AO24" s="637"/>
      <c r="AP24" s="649" t="s">
        <v>286</v>
      </c>
      <c r="AQ24" s="650"/>
      <c r="AR24" s="650"/>
      <c r="AS24" s="650"/>
      <c r="AT24" s="650"/>
      <c r="AU24" s="650"/>
      <c r="AV24" s="650"/>
      <c r="AW24" s="650"/>
      <c r="AX24" s="650"/>
      <c r="AY24" s="650"/>
      <c r="AZ24" s="650"/>
      <c r="BA24" s="650"/>
      <c r="BB24" s="650"/>
      <c r="BC24" s="650"/>
      <c r="BD24" s="650"/>
      <c r="BE24" s="650"/>
      <c r="BF24" s="651"/>
      <c r="BG24" s="630" t="s">
        <v>126</v>
      </c>
      <c r="BH24" s="631"/>
      <c r="BI24" s="631"/>
      <c r="BJ24" s="631"/>
      <c r="BK24" s="631"/>
      <c r="BL24" s="631"/>
      <c r="BM24" s="631"/>
      <c r="BN24" s="632"/>
      <c r="BO24" s="633" t="s">
        <v>126</v>
      </c>
      <c r="BP24" s="633"/>
      <c r="BQ24" s="633"/>
      <c r="BR24" s="633"/>
      <c r="BS24" s="634" t="s">
        <v>126</v>
      </c>
      <c r="BT24" s="634"/>
      <c r="BU24" s="634"/>
      <c r="BV24" s="634"/>
      <c r="BW24" s="634"/>
      <c r="BX24" s="634"/>
      <c r="BY24" s="634"/>
      <c r="BZ24" s="634"/>
      <c r="CA24" s="634"/>
      <c r="CB24" s="638"/>
      <c r="CD24" s="641" t="s">
        <v>287</v>
      </c>
      <c r="CE24" s="642"/>
      <c r="CF24" s="642"/>
      <c r="CG24" s="642"/>
      <c r="CH24" s="642"/>
      <c r="CI24" s="642"/>
      <c r="CJ24" s="642"/>
      <c r="CK24" s="642"/>
      <c r="CL24" s="642"/>
      <c r="CM24" s="642"/>
      <c r="CN24" s="642"/>
      <c r="CO24" s="642"/>
      <c r="CP24" s="642"/>
      <c r="CQ24" s="643"/>
      <c r="CR24" s="619">
        <v>12555622</v>
      </c>
      <c r="CS24" s="620"/>
      <c r="CT24" s="620"/>
      <c r="CU24" s="620"/>
      <c r="CV24" s="620"/>
      <c r="CW24" s="620"/>
      <c r="CX24" s="620"/>
      <c r="CY24" s="621"/>
      <c r="CZ24" s="624">
        <v>32.299999999999997</v>
      </c>
      <c r="DA24" s="625"/>
      <c r="DB24" s="625"/>
      <c r="DC24" s="644"/>
      <c r="DD24" s="671">
        <v>7730194</v>
      </c>
      <c r="DE24" s="620"/>
      <c r="DF24" s="620"/>
      <c r="DG24" s="620"/>
      <c r="DH24" s="620"/>
      <c r="DI24" s="620"/>
      <c r="DJ24" s="620"/>
      <c r="DK24" s="621"/>
      <c r="DL24" s="671">
        <v>7475193</v>
      </c>
      <c r="DM24" s="620"/>
      <c r="DN24" s="620"/>
      <c r="DO24" s="620"/>
      <c r="DP24" s="620"/>
      <c r="DQ24" s="620"/>
      <c r="DR24" s="620"/>
      <c r="DS24" s="620"/>
      <c r="DT24" s="620"/>
      <c r="DU24" s="620"/>
      <c r="DV24" s="621"/>
      <c r="DW24" s="624">
        <v>53.3</v>
      </c>
      <c r="DX24" s="625"/>
      <c r="DY24" s="625"/>
      <c r="DZ24" s="625"/>
      <c r="EA24" s="625"/>
      <c r="EB24" s="625"/>
      <c r="EC24" s="626"/>
    </row>
    <row r="25" spans="2:133" ht="11.25" customHeight="1" x14ac:dyDescent="0.15">
      <c r="B25" s="627" t="s">
        <v>288</v>
      </c>
      <c r="C25" s="628"/>
      <c r="D25" s="628"/>
      <c r="E25" s="628"/>
      <c r="F25" s="628"/>
      <c r="G25" s="628"/>
      <c r="H25" s="628"/>
      <c r="I25" s="628"/>
      <c r="J25" s="628"/>
      <c r="K25" s="628"/>
      <c r="L25" s="628"/>
      <c r="M25" s="628"/>
      <c r="N25" s="628"/>
      <c r="O25" s="628"/>
      <c r="P25" s="628"/>
      <c r="Q25" s="629"/>
      <c r="R25" s="630">
        <v>829858</v>
      </c>
      <c r="S25" s="631"/>
      <c r="T25" s="631"/>
      <c r="U25" s="631"/>
      <c r="V25" s="631"/>
      <c r="W25" s="631"/>
      <c r="X25" s="631"/>
      <c r="Y25" s="632"/>
      <c r="Z25" s="633">
        <v>2.1</v>
      </c>
      <c r="AA25" s="633"/>
      <c r="AB25" s="633"/>
      <c r="AC25" s="633"/>
      <c r="AD25" s="634" t="s">
        <v>126</v>
      </c>
      <c r="AE25" s="634"/>
      <c r="AF25" s="634"/>
      <c r="AG25" s="634"/>
      <c r="AH25" s="634"/>
      <c r="AI25" s="634"/>
      <c r="AJ25" s="634"/>
      <c r="AK25" s="634"/>
      <c r="AL25" s="635" t="s">
        <v>126</v>
      </c>
      <c r="AM25" s="636"/>
      <c r="AN25" s="636"/>
      <c r="AO25" s="637"/>
      <c r="AP25" s="649" t="s">
        <v>289</v>
      </c>
      <c r="AQ25" s="650"/>
      <c r="AR25" s="650"/>
      <c r="AS25" s="650"/>
      <c r="AT25" s="650"/>
      <c r="AU25" s="650"/>
      <c r="AV25" s="650"/>
      <c r="AW25" s="650"/>
      <c r="AX25" s="650"/>
      <c r="AY25" s="650"/>
      <c r="AZ25" s="650"/>
      <c r="BA25" s="650"/>
      <c r="BB25" s="650"/>
      <c r="BC25" s="650"/>
      <c r="BD25" s="650"/>
      <c r="BE25" s="650"/>
      <c r="BF25" s="651"/>
      <c r="BG25" s="630" t="s">
        <v>126</v>
      </c>
      <c r="BH25" s="631"/>
      <c r="BI25" s="631"/>
      <c r="BJ25" s="631"/>
      <c r="BK25" s="631"/>
      <c r="BL25" s="631"/>
      <c r="BM25" s="631"/>
      <c r="BN25" s="632"/>
      <c r="BO25" s="633" t="s">
        <v>126</v>
      </c>
      <c r="BP25" s="633"/>
      <c r="BQ25" s="633"/>
      <c r="BR25" s="633"/>
      <c r="BS25" s="634" t="s">
        <v>126</v>
      </c>
      <c r="BT25" s="634"/>
      <c r="BU25" s="634"/>
      <c r="BV25" s="634"/>
      <c r="BW25" s="634"/>
      <c r="BX25" s="634"/>
      <c r="BY25" s="634"/>
      <c r="BZ25" s="634"/>
      <c r="CA25" s="634"/>
      <c r="CB25" s="638"/>
      <c r="CD25" s="645" t="s">
        <v>290</v>
      </c>
      <c r="CE25" s="646"/>
      <c r="CF25" s="646"/>
      <c r="CG25" s="646"/>
      <c r="CH25" s="646"/>
      <c r="CI25" s="646"/>
      <c r="CJ25" s="646"/>
      <c r="CK25" s="646"/>
      <c r="CL25" s="646"/>
      <c r="CM25" s="646"/>
      <c r="CN25" s="646"/>
      <c r="CO25" s="646"/>
      <c r="CP25" s="646"/>
      <c r="CQ25" s="647"/>
      <c r="CR25" s="630">
        <v>3931058</v>
      </c>
      <c r="CS25" s="664"/>
      <c r="CT25" s="664"/>
      <c r="CU25" s="664"/>
      <c r="CV25" s="664"/>
      <c r="CW25" s="664"/>
      <c r="CX25" s="664"/>
      <c r="CY25" s="665"/>
      <c r="CZ25" s="635">
        <v>10.1</v>
      </c>
      <c r="DA25" s="666"/>
      <c r="DB25" s="666"/>
      <c r="DC25" s="672"/>
      <c r="DD25" s="639">
        <v>3290105</v>
      </c>
      <c r="DE25" s="664"/>
      <c r="DF25" s="664"/>
      <c r="DG25" s="664"/>
      <c r="DH25" s="664"/>
      <c r="DI25" s="664"/>
      <c r="DJ25" s="664"/>
      <c r="DK25" s="665"/>
      <c r="DL25" s="639">
        <v>3249306</v>
      </c>
      <c r="DM25" s="664"/>
      <c r="DN25" s="664"/>
      <c r="DO25" s="664"/>
      <c r="DP25" s="664"/>
      <c r="DQ25" s="664"/>
      <c r="DR25" s="664"/>
      <c r="DS25" s="664"/>
      <c r="DT25" s="664"/>
      <c r="DU25" s="664"/>
      <c r="DV25" s="665"/>
      <c r="DW25" s="635">
        <v>23.2</v>
      </c>
      <c r="DX25" s="666"/>
      <c r="DY25" s="666"/>
      <c r="DZ25" s="666"/>
      <c r="EA25" s="666"/>
      <c r="EB25" s="666"/>
      <c r="EC25" s="667"/>
    </row>
    <row r="26" spans="2:133" ht="11.25" customHeight="1" x14ac:dyDescent="0.15">
      <c r="B26" s="627" t="s">
        <v>291</v>
      </c>
      <c r="C26" s="628"/>
      <c r="D26" s="628"/>
      <c r="E26" s="628"/>
      <c r="F26" s="628"/>
      <c r="G26" s="628"/>
      <c r="H26" s="628"/>
      <c r="I26" s="628"/>
      <c r="J26" s="628"/>
      <c r="K26" s="628"/>
      <c r="L26" s="628"/>
      <c r="M26" s="628"/>
      <c r="N26" s="628"/>
      <c r="O26" s="628"/>
      <c r="P26" s="628"/>
      <c r="Q26" s="629"/>
      <c r="R26" s="630" t="s">
        <v>126</v>
      </c>
      <c r="S26" s="631"/>
      <c r="T26" s="631"/>
      <c r="U26" s="631"/>
      <c r="V26" s="631"/>
      <c r="W26" s="631"/>
      <c r="X26" s="631"/>
      <c r="Y26" s="632"/>
      <c r="Z26" s="633" t="s">
        <v>126</v>
      </c>
      <c r="AA26" s="633"/>
      <c r="AB26" s="633"/>
      <c r="AC26" s="633"/>
      <c r="AD26" s="634" t="s">
        <v>126</v>
      </c>
      <c r="AE26" s="634"/>
      <c r="AF26" s="634"/>
      <c r="AG26" s="634"/>
      <c r="AH26" s="634"/>
      <c r="AI26" s="634"/>
      <c r="AJ26" s="634"/>
      <c r="AK26" s="634"/>
      <c r="AL26" s="635" t="s">
        <v>126</v>
      </c>
      <c r="AM26" s="636"/>
      <c r="AN26" s="636"/>
      <c r="AO26" s="637"/>
      <c r="AP26" s="649" t="s">
        <v>292</v>
      </c>
      <c r="AQ26" s="673"/>
      <c r="AR26" s="673"/>
      <c r="AS26" s="673"/>
      <c r="AT26" s="673"/>
      <c r="AU26" s="673"/>
      <c r="AV26" s="673"/>
      <c r="AW26" s="673"/>
      <c r="AX26" s="673"/>
      <c r="AY26" s="673"/>
      <c r="AZ26" s="673"/>
      <c r="BA26" s="673"/>
      <c r="BB26" s="673"/>
      <c r="BC26" s="673"/>
      <c r="BD26" s="673"/>
      <c r="BE26" s="673"/>
      <c r="BF26" s="651"/>
      <c r="BG26" s="630" t="s">
        <v>126</v>
      </c>
      <c r="BH26" s="631"/>
      <c r="BI26" s="631"/>
      <c r="BJ26" s="631"/>
      <c r="BK26" s="631"/>
      <c r="BL26" s="631"/>
      <c r="BM26" s="631"/>
      <c r="BN26" s="632"/>
      <c r="BO26" s="633" t="s">
        <v>126</v>
      </c>
      <c r="BP26" s="633"/>
      <c r="BQ26" s="633"/>
      <c r="BR26" s="633"/>
      <c r="BS26" s="634" t="s">
        <v>126</v>
      </c>
      <c r="BT26" s="634"/>
      <c r="BU26" s="634"/>
      <c r="BV26" s="634"/>
      <c r="BW26" s="634"/>
      <c r="BX26" s="634"/>
      <c r="BY26" s="634"/>
      <c r="BZ26" s="634"/>
      <c r="CA26" s="634"/>
      <c r="CB26" s="638"/>
      <c r="CD26" s="645" t="s">
        <v>293</v>
      </c>
      <c r="CE26" s="646"/>
      <c r="CF26" s="646"/>
      <c r="CG26" s="646"/>
      <c r="CH26" s="646"/>
      <c r="CI26" s="646"/>
      <c r="CJ26" s="646"/>
      <c r="CK26" s="646"/>
      <c r="CL26" s="646"/>
      <c r="CM26" s="646"/>
      <c r="CN26" s="646"/>
      <c r="CO26" s="646"/>
      <c r="CP26" s="646"/>
      <c r="CQ26" s="647"/>
      <c r="CR26" s="630">
        <v>2179453</v>
      </c>
      <c r="CS26" s="631"/>
      <c r="CT26" s="631"/>
      <c r="CU26" s="631"/>
      <c r="CV26" s="631"/>
      <c r="CW26" s="631"/>
      <c r="CX26" s="631"/>
      <c r="CY26" s="632"/>
      <c r="CZ26" s="635">
        <v>5.6</v>
      </c>
      <c r="DA26" s="666"/>
      <c r="DB26" s="666"/>
      <c r="DC26" s="672"/>
      <c r="DD26" s="639">
        <v>1944197</v>
      </c>
      <c r="DE26" s="631"/>
      <c r="DF26" s="631"/>
      <c r="DG26" s="631"/>
      <c r="DH26" s="631"/>
      <c r="DI26" s="631"/>
      <c r="DJ26" s="631"/>
      <c r="DK26" s="632"/>
      <c r="DL26" s="639" t="s">
        <v>126</v>
      </c>
      <c r="DM26" s="631"/>
      <c r="DN26" s="631"/>
      <c r="DO26" s="631"/>
      <c r="DP26" s="631"/>
      <c r="DQ26" s="631"/>
      <c r="DR26" s="631"/>
      <c r="DS26" s="631"/>
      <c r="DT26" s="631"/>
      <c r="DU26" s="631"/>
      <c r="DV26" s="632"/>
      <c r="DW26" s="635" t="s">
        <v>126</v>
      </c>
      <c r="DX26" s="666"/>
      <c r="DY26" s="666"/>
      <c r="DZ26" s="666"/>
      <c r="EA26" s="666"/>
      <c r="EB26" s="666"/>
      <c r="EC26" s="667"/>
    </row>
    <row r="27" spans="2:133" ht="11.25" customHeight="1" x14ac:dyDescent="0.15">
      <c r="B27" s="627" t="s">
        <v>294</v>
      </c>
      <c r="C27" s="628"/>
      <c r="D27" s="628"/>
      <c r="E27" s="628"/>
      <c r="F27" s="628"/>
      <c r="G27" s="628"/>
      <c r="H27" s="628"/>
      <c r="I27" s="628"/>
      <c r="J27" s="628"/>
      <c r="K27" s="628"/>
      <c r="L27" s="628"/>
      <c r="M27" s="628"/>
      <c r="N27" s="628"/>
      <c r="O27" s="628"/>
      <c r="P27" s="628"/>
      <c r="Q27" s="629"/>
      <c r="R27" s="630">
        <v>14258463</v>
      </c>
      <c r="S27" s="631"/>
      <c r="T27" s="631"/>
      <c r="U27" s="631"/>
      <c r="V27" s="631"/>
      <c r="W27" s="631"/>
      <c r="X27" s="631"/>
      <c r="Y27" s="632"/>
      <c r="Z27" s="633">
        <v>36</v>
      </c>
      <c r="AA27" s="633"/>
      <c r="AB27" s="633"/>
      <c r="AC27" s="633"/>
      <c r="AD27" s="634">
        <v>13154170</v>
      </c>
      <c r="AE27" s="634"/>
      <c r="AF27" s="634"/>
      <c r="AG27" s="634"/>
      <c r="AH27" s="634"/>
      <c r="AI27" s="634"/>
      <c r="AJ27" s="634"/>
      <c r="AK27" s="634"/>
      <c r="AL27" s="635">
        <v>98.599998474121094</v>
      </c>
      <c r="AM27" s="636"/>
      <c r="AN27" s="636"/>
      <c r="AO27" s="637"/>
      <c r="AP27" s="627" t="s">
        <v>295</v>
      </c>
      <c r="AQ27" s="628"/>
      <c r="AR27" s="628"/>
      <c r="AS27" s="628"/>
      <c r="AT27" s="628"/>
      <c r="AU27" s="628"/>
      <c r="AV27" s="628"/>
      <c r="AW27" s="628"/>
      <c r="AX27" s="628"/>
      <c r="AY27" s="628"/>
      <c r="AZ27" s="628"/>
      <c r="BA27" s="628"/>
      <c r="BB27" s="628"/>
      <c r="BC27" s="628"/>
      <c r="BD27" s="628"/>
      <c r="BE27" s="628"/>
      <c r="BF27" s="629"/>
      <c r="BG27" s="630">
        <v>5678604</v>
      </c>
      <c r="BH27" s="631"/>
      <c r="BI27" s="631"/>
      <c r="BJ27" s="631"/>
      <c r="BK27" s="631"/>
      <c r="BL27" s="631"/>
      <c r="BM27" s="631"/>
      <c r="BN27" s="632"/>
      <c r="BO27" s="633">
        <v>100</v>
      </c>
      <c r="BP27" s="633"/>
      <c r="BQ27" s="633"/>
      <c r="BR27" s="633"/>
      <c r="BS27" s="634">
        <v>84210</v>
      </c>
      <c r="BT27" s="634"/>
      <c r="BU27" s="634"/>
      <c r="BV27" s="634"/>
      <c r="BW27" s="634"/>
      <c r="BX27" s="634"/>
      <c r="BY27" s="634"/>
      <c r="BZ27" s="634"/>
      <c r="CA27" s="634"/>
      <c r="CB27" s="638"/>
      <c r="CD27" s="645" t="s">
        <v>296</v>
      </c>
      <c r="CE27" s="646"/>
      <c r="CF27" s="646"/>
      <c r="CG27" s="646"/>
      <c r="CH27" s="646"/>
      <c r="CI27" s="646"/>
      <c r="CJ27" s="646"/>
      <c r="CK27" s="646"/>
      <c r="CL27" s="646"/>
      <c r="CM27" s="646"/>
      <c r="CN27" s="646"/>
      <c r="CO27" s="646"/>
      <c r="CP27" s="646"/>
      <c r="CQ27" s="647"/>
      <c r="CR27" s="630">
        <v>4834895</v>
      </c>
      <c r="CS27" s="664"/>
      <c r="CT27" s="664"/>
      <c r="CU27" s="664"/>
      <c r="CV27" s="664"/>
      <c r="CW27" s="664"/>
      <c r="CX27" s="664"/>
      <c r="CY27" s="665"/>
      <c r="CZ27" s="635">
        <v>12.4</v>
      </c>
      <c r="DA27" s="666"/>
      <c r="DB27" s="666"/>
      <c r="DC27" s="672"/>
      <c r="DD27" s="639">
        <v>1042561</v>
      </c>
      <c r="DE27" s="664"/>
      <c r="DF27" s="664"/>
      <c r="DG27" s="664"/>
      <c r="DH27" s="664"/>
      <c r="DI27" s="664"/>
      <c r="DJ27" s="664"/>
      <c r="DK27" s="665"/>
      <c r="DL27" s="639">
        <v>1014586</v>
      </c>
      <c r="DM27" s="664"/>
      <c r="DN27" s="664"/>
      <c r="DO27" s="664"/>
      <c r="DP27" s="664"/>
      <c r="DQ27" s="664"/>
      <c r="DR27" s="664"/>
      <c r="DS27" s="664"/>
      <c r="DT27" s="664"/>
      <c r="DU27" s="664"/>
      <c r="DV27" s="665"/>
      <c r="DW27" s="635">
        <v>7.2</v>
      </c>
      <c r="DX27" s="666"/>
      <c r="DY27" s="666"/>
      <c r="DZ27" s="666"/>
      <c r="EA27" s="666"/>
      <c r="EB27" s="666"/>
      <c r="EC27" s="667"/>
    </row>
    <row r="28" spans="2:133" ht="11.25" customHeight="1" x14ac:dyDescent="0.15">
      <c r="B28" s="627" t="s">
        <v>297</v>
      </c>
      <c r="C28" s="628"/>
      <c r="D28" s="628"/>
      <c r="E28" s="628"/>
      <c r="F28" s="628"/>
      <c r="G28" s="628"/>
      <c r="H28" s="628"/>
      <c r="I28" s="628"/>
      <c r="J28" s="628"/>
      <c r="K28" s="628"/>
      <c r="L28" s="628"/>
      <c r="M28" s="628"/>
      <c r="N28" s="628"/>
      <c r="O28" s="628"/>
      <c r="P28" s="628"/>
      <c r="Q28" s="629"/>
      <c r="R28" s="630">
        <v>6737</v>
      </c>
      <c r="S28" s="631"/>
      <c r="T28" s="631"/>
      <c r="U28" s="631"/>
      <c r="V28" s="631"/>
      <c r="W28" s="631"/>
      <c r="X28" s="631"/>
      <c r="Y28" s="632"/>
      <c r="Z28" s="633">
        <v>0</v>
      </c>
      <c r="AA28" s="633"/>
      <c r="AB28" s="633"/>
      <c r="AC28" s="633"/>
      <c r="AD28" s="634">
        <v>6737</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298</v>
      </c>
      <c r="CE28" s="646"/>
      <c r="CF28" s="646"/>
      <c r="CG28" s="646"/>
      <c r="CH28" s="646"/>
      <c r="CI28" s="646"/>
      <c r="CJ28" s="646"/>
      <c r="CK28" s="646"/>
      <c r="CL28" s="646"/>
      <c r="CM28" s="646"/>
      <c r="CN28" s="646"/>
      <c r="CO28" s="646"/>
      <c r="CP28" s="646"/>
      <c r="CQ28" s="647"/>
      <c r="CR28" s="630">
        <v>3789669</v>
      </c>
      <c r="CS28" s="631"/>
      <c r="CT28" s="631"/>
      <c r="CU28" s="631"/>
      <c r="CV28" s="631"/>
      <c r="CW28" s="631"/>
      <c r="CX28" s="631"/>
      <c r="CY28" s="632"/>
      <c r="CZ28" s="635">
        <v>9.6999999999999993</v>
      </c>
      <c r="DA28" s="666"/>
      <c r="DB28" s="666"/>
      <c r="DC28" s="672"/>
      <c r="DD28" s="639">
        <v>3397528</v>
      </c>
      <c r="DE28" s="631"/>
      <c r="DF28" s="631"/>
      <c r="DG28" s="631"/>
      <c r="DH28" s="631"/>
      <c r="DI28" s="631"/>
      <c r="DJ28" s="631"/>
      <c r="DK28" s="632"/>
      <c r="DL28" s="639">
        <v>3211301</v>
      </c>
      <c r="DM28" s="631"/>
      <c r="DN28" s="631"/>
      <c r="DO28" s="631"/>
      <c r="DP28" s="631"/>
      <c r="DQ28" s="631"/>
      <c r="DR28" s="631"/>
      <c r="DS28" s="631"/>
      <c r="DT28" s="631"/>
      <c r="DU28" s="631"/>
      <c r="DV28" s="632"/>
      <c r="DW28" s="635">
        <v>22.9</v>
      </c>
      <c r="DX28" s="666"/>
      <c r="DY28" s="666"/>
      <c r="DZ28" s="666"/>
      <c r="EA28" s="666"/>
      <c r="EB28" s="666"/>
      <c r="EC28" s="667"/>
    </row>
    <row r="29" spans="2:133" ht="11.25" customHeight="1" x14ac:dyDescent="0.15">
      <c r="B29" s="627" t="s">
        <v>299</v>
      </c>
      <c r="C29" s="628"/>
      <c r="D29" s="628"/>
      <c r="E29" s="628"/>
      <c r="F29" s="628"/>
      <c r="G29" s="628"/>
      <c r="H29" s="628"/>
      <c r="I29" s="628"/>
      <c r="J29" s="628"/>
      <c r="K29" s="628"/>
      <c r="L29" s="628"/>
      <c r="M29" s="628"/>
      <c r="N29" s="628"/>
      <c r="O29" s="628"/>
      <c r="P29" s="628"/>
      <c r="Q29" s="629"/>
      <c r="R29" s="630">
        <v>137190</v>
      </c>
      <c r="S29" s="631"/>
      <c r="T29" s="631"/>
      <c r="U29" s="631"/>
      <c r="V29" s="631"/>
      <c r="W29" s="631"/>
      <c r="X29" s="631"/>
      <c r="Y29" s="632"/>
      <c r="Z29" s="633">
        <v>0.3</v>
      </c>
      <c r="AA29" s="633"/>
      <c r="AB29" s="633"/>
      <c r="AC29" s="633"/>
      <c r="AD29" s="634" t="s">
        <v>126</v>
      </c>
      <c r="AE29" s="634"/>
      <c r="AF29" s="634"/>
      <c r="AG29" s="634"/>
      <c r="AH29" s="634"/>
      <c r="AI29" s="634"/>
      <c r="AJ29" s="634"/>
      <c r="AK29" s="634"/>
      <c r="AL29" s="635" t="s">
        <v>126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300</v>
      </c>
      <c r="CE29" s="680"/>
      <c r="CF29" s="645" t="s">
        <v>70</v>
      </c>
      <c r="CG29" s="646"/>
      <c r="CH29" s="646"/>
      <c r="CI29" s="646"/>
      <c r="CJ29" s="646"/>
      <c r="CK29" s="646"/>
      <c r="CL29" s="646"/>
      <c r="CM29" s="646"/>
      <c r="CN29" s="646"/>
      <c r="CO29" s="646"/>
      <c r="CP29" s="646"/>
      <c r="CQ29" s="647"/>
      <c r="CR29" s="630">
        <v>3789669</v>
      </c>
      <c r="CS29" s="664"/>
      <c r="CT29" s="664"/>
      <c r="CU29" s="664"/>
      <c r="CV29" s="664"/>
      <c r="CW29" s="664"/>
      <c r="CX29" s="664"/>
      <c r="CY29" s="665"/>
      <c r="CZ29" s="635">
        <v>9.6999999999999993</v>
      </c>
      <c r="DA29" s="666"/>
      <c r="DB29" s="666"/>
      <c r="DC29" s="672"/>
      <c r="DD29" s="639">
        <v>3397528</v>
      </c>
      <c r="DE29" s="664"/>
      <c r="DF29" s="664"/>
      <c r="DG29" s="664"/>
      <c r="DH29" s="664"/>
      <c r="DI29" s="664"/>
      <c r="DJ29" s="664"/>
      <c r="DK29" s="665"/>
      <c r="DL29" s="639">
        <v>3211301</v>
      </c>
      <c r="DM29" s="664"/>
      <c r="DN29" s="664"/>
      <c r="DO29" s="664"/>
      <c r="DP29" s="664"/>
      <c r="DQ29" s="664"/>
      <c r="DR29" s="664"/>
      <c r="DS29" s="664"/>
      <c r="DT29" s="664"/>
      <c r="DU29" s="664"/>
      <c r="DV29" s="665"/>
      <c r="DW29" s="635">
        <v>22.9</v>
      </c>
      <c r="DX29" s="666"/>
      <c r="DY29" s="666"/>
      <c r="DZ29" s="666"/>
      <c r="EA29" s="666"/>
      <c r="EB29" s="666"/>
      <c r="EC29" s="667"/>
    </row>
    <row r="30" spans="2:133" ht="11.25" customHeight="1" x14ac:dyDescent="0.15">
      <c r="B30" s="627" t="s">
        <v>301</v>
      </c>
      <c r="C30" s="628"/>
      <c r="D30" s="628"/>
      <c r="E30" s="628"/>
      <c r="F30" s="628"/>
      <c r="G30" s="628"/>
      <c r="H30" s="628"/>
      <c r="I30" s="628"/>
      <c r="J30" s="628"/>
      <c r="K30" s="628"/>
      <c r="L30" s="628"/>
      <c r="M30" s="628"/>
      <c r="N30" s="628"/>
      <c r="O30" s="628"/>
      <c r="P30" s="628"/>
      <c r="Q30" s="629"/>
      <c r="R30" s="630">
        <v>774549</v>
      </c>
      <c r="S30" s="631"/>
      <c r="T30" s="631"/>
      <c r="U30" s="631"/>
      <c r="V30" s="631"/>
      <c r="W30" s="631"/>
      <c r="X30" s="631"/>
      <c r="Y30" s="632"/>
      <c r="Z30" s="633">
        <v>2</v>
      </c>
      <c r="AA30" s="633"/>
      <c r="AB30" s="633"/>
      <c r="AC30" s="633"/>
      <c r="AD30" s="634">
        <v>106095</v>
      </c>
      <c r="AE30" s="634"/>
      <c r="AF30" s="634"/>
      <c r="AG30" s="634"/>
      <c r="AH30" s="634"/>
      <c r="AI30" s="634"/>
      <c r="AJ30" s="634"/>
      <c r="AK30" s="634"/>
      <c r="AL30" s="635">
        <v>0.8</v>
      </c>
      <c r="AM30" s="636"/>
      <c r="AN30" s="636"/>
      <c r="AO30" s="637"/>
      <c r="AP30" s="609" t="s">
        <v>219</v>
      </c>
      <c r="AQ30" s="610"/>
      <c r="AR30" s="610"/>
      <c r="AS30" s="610"/>
      <c r="AT30" s="610"/>
      <c r="AU30" s="610"/>
      <c r="AV30" s="610"/>
      <c r="AW30" s="610"/>
      <c r="AX30" s="610"/>
      <c r="AY30" s="610"/>
      <c r="AZ30" s="610"/>
      <c r="BA30" s="610"/>
      <c r="BB30" s="610"/>
      <c r="BC30" s="610"/>
      <c r="BD30" s="610"/>
      <c r="BE30" s="610"/>
      <c r="BF30" s="611"/>
      <c r="BG30" s="609" t="s">
        <v>302</v>
      </c>
      <c r="BH30" s="677"/>
      <c r="BI30" s="677"/>
      <c r="BJ30" s="677"/>
      <c r="BK30" s="677"/>
      <c r="BL30" s="677"/>
      <c r="BM30" s="677"/>
      <c r="BN30" s="677"/>
      <c r="BO30" s="677"/>
      <c r="BP30" s="677"/>
      <c r="BQ30" s="678"/>
      <c r="BR30" s="609" t="s">
        <v>303</v>
      </c>
      <c r="BS30" s="677"/>
      <c r="BT30" s="677"/>
      <c r="BU30" s="677"/>
      <c r="BV30" s="677"/>
      <c r="BW30" s="677"/>
      <c r="BX30" s="677"/>
      <c r="BY30" s="677"/>
      <c r="BZ30" s="677"/>
      <c r="CA30" s="677"/>
      <c r="CB30" s="678"/>
      <c r="CD30" s="681"/>
      <c r="CE30" s="682"/>
      <c r="CF30" s="645" t="s">
        <v>304</v>
      </c>
      <c r="CG30" s="646"/>
      <c r="CH30" s="646"/>
      <c r="CI30" s="646"/>
      <c r="CJ30" s="646"/>
      <c r="CK30" s="646"/>
      <c r="CL30" s="646"/>
      <c r="CM30" s="646"/>
      <c r="CN30" s="646"/>
      <c r="CO30" s="646"/>
      <c r="CP30" s="646"/>
      <c r="CQ30" s="647"/>
      <c r="CR30" s="630">
        <v>3634809</v>
      </c>
      <c r="CS30" s="631"/>
      <c r="CT30" s="631"/>
      <c r="CU30" s="631"/>
      <c r="CV30" s="631"/>
      <c r="CW30" s="631"/>
      <c r="CX30" s="631"/>
      <c r="CY30" s="632"/>
      <c r="CZ30" s="635">
        <v>9.3000000000000007</v>
      </c>
      <c r="DA30" s="666"/>
      <c r="DB30" s="666"/>
      <c r="DC30" s="672"/>
      <c r="DD30" s="639">
        <v>3242668</v>
      </c>
      <c r="DE30" s="631"/>
      <c r="DF30" s="631"/>
      <c r="DG30" s="631"/>
      <c r="DH30" s="631"/>
      <c r="DI30" s="631"/>
      <c r="DJ30" s="631"/>
      <c r="DK30" s="632"/>
      <c r="DL30" s="639">
        <v>3056441</v>
      </c>
      <c r="DM30" s="631"/>
      <c r="DN30" s="631"/>
      <c r="DO30" s="631"/>
      <c r="DP30" s="631"/>
      <c r="DQ30" s="631"/>
      <c r="DR30" s="631"/>
      <c r="DS30" s="631"/>
      <c r="DT30" s="631"/>
      <c r="DU30" s="631"/>
      <c r="DV30" s="632"/>
      <c r="DW30" s="635">
        <v>21.8</v>
      </c>
      <c r="DX30" s="666"/>
      <c r="DY30" s="666"/>
      <c r="DZ30" s="666"/>
      <c r="EA30" s="666"/>
      <c r="EB30" s="666"/>
      <c r="EC30" s="667"/>
    </row>
    <row r="31" spans="2:133" ht="11.25" customHeight="1" x14ac:dyDescent="0.15">
      <c r="B31" s="627" t="s">
        <v>305</v>
      </c>
      <c r="C31" s="628"/>
      <c r="D31" s="628"/>
      <c r="E31" s="628"/>
      <c r="F31" s="628"/>
      <c r="G31" s="628"/>
      <c r="H31" s="628"/>
      <c r="I31" s="628"/>
      <c r="J31" s="628"/>
      <c r="K31" s="628"/>
      <c r="L31" s="628"/>
      <c r="M31" s="628"/>
      <c r="N31" s="628"/>
      <c r="O31" s="628"/>
      <c r="P31" s="628"/>
      <c r="Q31" s="629"/>
      <c r="R31" s="630">
        <v>153362</v>
      </c>
      <c r="S31" s="631"/>
      <c r="T31" s="631"/>
      <c r="U31" s="631"/>
      <c r="V31" s="631"/>
      <c r="W31" s="631"/>
      <c r="X31" s="631"/>
      <c r="Y31" s="632"/>
      <c r="Z31" s="633">
        <v>0.4</v>
      </c>
      <c r="AA31" s="633"/>
      <c r="AB31" s="633"/>
      <c r="AC31" s="633"/>
      <c r="AD31" s="634" t="s">
        <v>126</v>
      </c>
      <c r="AE31" s="634"/>
      <c r="AF31" s="634"/>
      <c r="AG31" s="634"/>
      <c r="AH31" s="634"/>
      <c r="AI31" s="634"/>
      <c r="AJ31" s="634"/>
      <c r="AK31" s="634"/>
      <c r="AL31" s="635" t="s">
        <v>126</v>
      </c>
      <c r="AM31" s="636"/>
      <c r="AN31" s="636"/>
      <c r="AO31" s="637"/>
      <c r="AP31" s="690" t="s">
        <v>306</v>
      </c>
      <c r="AQ31" s="691"/>
      <c r="AR31" s="691"/>
      <c r="AS31" s="691"/>
      <c r="AT31" s="696" t="s">
        <v>307</v>
      </c>
      <c r="AU31" s="366"/>
      <c r="AV31" s="366"/>
      <c r="AW31" s="366"/>
      <c r="AX31" s="616" t="s">
        <v>186</v>
      </c>
      <c r="AY31" s="617"/>
      <c r="AZ31" s="617"/>
      <c r="BA31" s="617"/>
      <c r="BB31" s="617"/>
      <c r="BC31" s="617"/>
      <c r="BD31" s="617"/>
      <c r="BE31" s="617"/>
      <c r="BF31" s="618"/>
      <c r="BG31" s="689">
        <v>99.6</v>
      </c>
      <c r="BH31" s="685"/>
      <c r="BI31" s="685"/>
      <c r="BJ31" s="685"/>
      <c r="BK31" s="685"/>
      <c r="BL31" s="685"/>
      <c r="BM31" s="625">
        <v>97.9</v>
      </c>
      <c r="BN31" s="685"/>
      <c r="BO31" s="685"/>
      <c r="BP31" s="685"/>
      <c r="BQ31" s="686"/>
      <c r="BR31" s="689">
        <v>98.6</v>
      </c>
      <c r="BS31" s="685"/>
      <c r="BT31" s="685"/>
      <c r="BU31" s="685"/>
      <c r="BV31" s="685"/>
      <c r="BW31" s="685"/>
      <c r="BX31" s="625">
        <v>96.5</v>
      </c>
      <c r="BY31" s="685"/>
      <c r="BZ31" s="685"/>
      <c r="CA31" s="685"/>
      <c r="CB31" s="686"/>
      <c r="CD31" s="681"/>
      <c r="CE31" s="682"/>
      <c r="CF31" s="645" t="s">
        <v>308</v>
      </c>
      <c r="CG31" s="646"/>
      <c r="CH31" s="646"/>
      <c r="CI31" s="646"/>
      <c r="CJ31" s="646"/>
      <c r="CK31" s="646"/>
      <c r="CL31" s="646"/>
      <c r="CM31" s="646"/>
      <c r="CN31" s="646"/>
      <c r="CO31" s="646"/>
      <c r="CP31" s="646"/>
      <c r="CQ31" s="647"/>
      <c r="CR31" s="630">
        <v>154860</v>
      </c>
      <c r="CS31" s="664"/>
      <c r="CT31" s="664"/>
      <c r="CU31" s="664"/>
      <c r="CV31" s="664"/>
      <c r="CW31" s="664"/>
      <c r="CX31" s="664"/>
      <c r="CY31" s="665"/>
      <c r="CZ31" s="635">
        <v>0.4</v>
      </c>
      <c r="DA31" s="666"/>
      <c r="DB31" s="666"/>
      <c r="DC31" s="672"/>
      <c r="DD31" s="639">
        <v>154860</v>
      </c>
      <c r="DE31" s="664"/>
      <c r="DF31" s="664"/>
      <c r="DG31" s="664"/>
      <c r="DH31" s="664"/>
      <c r="DI31" s="664"/>
      <c r="DJ31" s="664"/>
      <c r="DK31" s="665"/>
      <c r="DL31" s="639">
        <v>154860</v>
      </c>
      <c r="DM31" s="664"/>
      <c r="DN31" s="664"/>
      <c r="DO31" s="664"/>
      <c r="DP31" s="664"/>
      <c r="DQ31" s="664"/>
      <c r="DR31" s="664"/>
      <c r="DS31" s="664"/>
      <c r="DT31" s="664"/>
      <c r="DU31" s="664"/>
      <c r="DV31" s="665"/>
      <c r="DW31" s="635">
        <v>1.1000000000000001</v>
      </c>
      <c r="DX31" s="666"/>
      <c r="DY31" s="666"/>
      <c r="DZ31" s="666"/>
      <c r="EA31" s="666"/>
      <c r="EB31" s="666"/>
      <c r="EC31" s="667"/>
    </row>
    <row r="32" spans="2:133" ht="11.25" customHeight="1" x14ac:dyDescent="0.15">
      <c r="B32" s="627" t="s">
        <v>309</v>
      </c>
      <c r="C32" s="628"/>
      <c r="D32" s="628"/>
      <c r="E32" s="628"/>
      <c r="F32" s="628"/>
      <c r="G32" s="628"/>
      <c r="H32" s="628"/>
      <c r="I32" s="628"/>
      <c r="J32" s="628"/>
      <c r="K32" s="628"/>
      <c r="L32" s="628"/>
      <c r="M32" s="628"/>
      <c r="N32" s="628"/>
      <c r="O32" s="628"/>
      <c r="P32" s="628"/>
      <c r="Q32" s="629"/>
      <c r="R32" s="630">
        <v>4641380</v>
      </c>
      <c r="S32" s="631"/>
      <c r="T32" s="631"/>
      <c r="U32" s="631"/>
      <c r="V32" s="631"/>
      <c r="W32" s="631"/>
      <c r="X32" s="631"/>
      <c r="Y32" s="632"/>
      <c r="Z32" s="633">
        <v>11.7</v>
      </c>
      <c r="AA32" s="633"/>
      <c r="AB32" s="633"/>
      <c r="AC32" s="633"/>
      <c r="AD32" s="634" t="s">
        <v>126</v>
      </c>
      <c r="AE32" s="634"/>
      <c r="AF32" s="634"/>
      <c r="AG32" s="634"/>
      <c r="AH32" s="634"/>
      <c r="AI32" s="634"/>
      <c r="AJ32" s="634"/>
      <c r="AK32" s="634"/>
      <c r="AL32" s="635" t="s">
        <v>126</v>
      </c>
      <c r="AM32" s="636"/>
      <c r="AN32" s="636"/>
      <c r="AO32" s="637"/>
      <c r="AP32" s="692"/>
      <c r="AQ32" s="693"/>
      <c r="AR32" s="693"/>
      <c r="AS32" s="693"/>
      <c r="AT32" s="697"/>
      <c r="AU32" s="362" t="s">
        <v>310</v>
      </c>
      <c r="AV32" s="362"/>
      <c r="AW32" s="362"/>
      <c r="AX32" s="627" t="s">
        <v>311</v>
      </c>
      <c r="AY32" s="628"/>
      <c r="AZ32" s="628"/>
      <c r="BA32" s="628"/>
      <c r="BB32" s="628"/>
      <c r="BC32" s="628"/>
      <c r="BD32" s="628"/>
      <c r="BE32" s="628"/>
      <c r="BF32" s="629"/>
      <c r="BG32" s="699">
        <v>99.8</v>
      </c>
      <c r="BH32" s="664"/>
      <c r="BI32" s="664"/>
      <c r="BJ32" s="664"/>
      <c r="BK32" s="664"/>
      <c r="BL32" s="664"/>
      <c r="BM32" s="636">
        <v>99.3</v>
      </c>
      <c r="BN32" s="687"/>
      <c r="BO32" s="687"/>
      <c r="BP32" s="687"/>
      <c r="BQ32" s="688"/>
      <c r="BR32" s="699">
        <v>98.4</v>
      </c>
      <c r="BS32" s="664"/>
      <c r="BT32" s="664"/>
      <c r="BU32" s="664"/>
      <c r="BV32" s="664"/>
      <c r="BW32" s="664"/>
      <c r="BX32" s="636">
        <v>97.5</v>
      </c>
      <c r="BY32" s="687"/>
      <c r="BZ32" s="687"/>
      <c r="CA32" s="687"/>
      <c r="CB32" s="688"/>
      <c r="CD32" s="683"/>
      <c r="CE32" s="684"/>
      <c r="CF32" s="645" t="s">
        <v>312</v>
      </c>
      <c r="CG32" s="646"/>
      <c r="CH32" s="646"/>
      <c r="CI32" s="646"/>
      <c r="CJ32" s="646"/>
      <c r="CK32" s="646"/>
      <c r="CL32" s="646"/>
      <c r="CM32" s="646"/>
      <c r="CN32" s="646"/>
      <c r="CO32" s="646"/>
      <c r="CP32" s="646"/>
      <c r="CQ32" s="647"/>
      <c r="CR32" s="630" t="s">
        <v>126</v>
      </c>
      <c r="CS32" s="631"/>
      <c r="CT32" s="631"/>
      <c r="CU32" s="631"/>
      <c r="CV32" s="631"/>
      <c r="CW32" s="631"/>
      <c r="CX32" s="631"/>
      <c r="CY32" s="632"/>
      <c r="CZ32" s="635" t="s">
        <v>126</v>
      </c>
      <c r="DA32" s="666"/>
      <c r="DB32" s="666"/>
      <c r="DC32" s="672"/>
      <c r="DD32" s="639" t="s">
        <v>126</v>
      </c>
      <c r="DE32" s="631"/>
      <c r="DF32" s="631"/>
      <c r="DG32" s="631"/>
      <c r="DH32" s="631"/>
      <c r="DI32" s="631"/>
      <c r="DJ32" s="631"/>
      <c r="DK32" s="632"/>
      <c r="DL32" s="639" t="s">
        <v>126</v>
      </c>
      <c r="DM32" s="631"/>
      <c r="DN32" s="631"/>
      <c r="DO32" s="631"/>
      <c r="DP32" s="631"/>
      <c r="DQ32" s="631"/>
      <c r="DR32" s="631"/>
      <c r="DS32" s="631"/>
      <c r="DT32" s="631"/>
      <c r="DU32" s="631"/>
      <c r="DV32" s="632"/>
      <c r="DW32" s="635" t="s">
        <v>126</v>
      </c>
      <c r="DX32" s="666"/>
      <c r="DY32" s="666"/>
      <c r="DZ32" s="666"/>
      <c r="EA32" s="666"/>
      <c r="EB32" s="666"/>
      <c r="EC32" s="667"/>
    </row>
    <row r="33" spans="2:133" ht="11.25" customHeight="1" x14ac:dyDescent="0.15">
      <c r="B33" s="668" t="s">
        <v>313</v>
      </c>
      <c r="C33" s="669"/>
      <c r="D33" s="669"/>
      <c r="E33" s="669"/>
      <c r="F33" s="669"/>
      <c r="G33" s="669"/>
      <c r="H33" s="669"/>
      <c r="I33" s="669"/>
      <c r="J33" s="669"/>
      <c r="K33" s="669"/>
      <c r="L33" s="669"/>
      <c r="M33" s="669"/>
      <c r="N33" s="669"/>
      <c r="O33" s="669"/>
      <c r="P33" s="669"/>
      <c r="Q33" s="670"/>
      <c r="R33" s="630" t="s">
        <v>126</v>
      </c>
      <c r="S33" s="631"/>
      <c r="T33" s="631"/>
      <c r="U33" s="631"/>
      <c r="V33" s="631"/>
      <c r="W33" s="631"/>
      <c r="X33" s="631"/>
      <c r="Y33" s="632"/>
      <c r="Z33" s="633" t="s">
        <v>126</v>
      </c>
      <c r="AA33" s="633"/>
      <c r="AB33" s="633"/>
      <c r="AC33" s="633"/>
      <c r="AD33" s="634" t="s">
        <v>126</v>
      </c>
      <c r="AE33" s="634"/>
      <c r="AF33" s="634"/>
      <c r="AG33" s="634"/>
      <c r="AH33" s="634"/>
      <c r="AI33" s="634"/>
      <c r="AJ33" s="634"/>
      <c r="AK33" s="634"/>
      <c r="AL33" s="635" t="s">
        <v>126</v>
      </c>
      <c r="AM33" s="636"/>
      <c r="AN33" s="636"/>
      <c r="AO33" s="637"/>
      <c r="AP33" s="694"/>
      <c r="AQ33" s="695"/>
      <c r="AR33" s="695"/>
      <c r="AS33" s="695"/>
      <c r="AT33" s="698"/>
      <c r="AU33" s="360"/>
      <c r="AV33" s="360"/>
      <c r="AW33" s="360"/>
      <c r="AX33" s="674" t="s">
        <v>314</v>
      </c>
      <c r="AY33" s="675"/>
      <c r="AZ33" s="675"/>
      <c r="BA33" s="675"/>
      <c r="BB33" s="675"/>
      <c r="BC33" s="675"/>
      <c r="BD33" s="675"/>
      <c r="BE33" s="675"/>
      <c r="BF33" s="676"/>
      <c r="BG33" s="700">
        <v>99.4</v>
      </c>
      <c r="BH33" s="701"/>
      <c r="BI33" s="701"/>
      <c r="BJ33" s="701"/>
      <c r="BK33" s="701"/>
      <c r="BL33" s="701"/>
      <c r="BM33" s="702">
        <v>96.6</v>
      </c>
      <c r="BN33" s="701"/>
      <c r="BO33" s="701"/>
      <c r="BP33" s="701"/>
      <c r="BQ33" s="703"/>
      <c r="BR33" s="700">
        <v>98.6</v>
      </c>
      <c r="BS33" s="701"/>
      <c r="BT33" s="701"/>
      <c r="BU33" s="701"/>
      <c r="BV33" s="701"/>
      <c r="BW33" s="701"/>
      <c r="BX33" s="702">
        <v>95.4</v>
      </c>
      <c r="BY33" s="701"/>
      <c r="BZ33" s="701"/>
      <c r="CA33" s="701"/>
      <c r="CB33" s="703"/>
      <c r="CD33" s="645" t="s">
        <v>315</v>
      </c>
      <c r="CE33" s="646"/>
      <c r="CF33" s="646"/>
      <c r="CG33" s="646"/>
      <c r="CH33" s="646"/>
      <c r="CI33" s="646"/>
      <c r="CJ33" s="646"/>
      <c r="CK33" s="646"/>
      <c r="CL33" s="646"/>
      <c r="CM33" s="646"/>
      <c r="CN33" s="646"/>
      <c r="CO33" s="646"/>
      <c r="CP33" s="646"/>
      <c r="CQ33" s="647"/>
      <c r="CR33" s="630">
        <v>22894233</v>
      </c>
      <c r="CS33" s="664"/>
      <c r="CT33" s="664"/>
      <c r="CU33" s="664"/>
      <c r="CV33" s="664"/>
      <c r="CW33" s="664"/>
      <c r="CX33" s="664"/>
      <c r="CY33" s="665"/>
      <c r="CZ33" s="635">
        <v>58.9</v>
      </c>
      <c r="DA33" s="666"/>
      <c r="DB33" s="666"/>
      <c r="DC33" s="672"/>
      <c r="DD33" s="639">
        <v>7386747</v>
      </c>
      <c r="DE33" s="664"/>
      <c r="DF33" s="664"/>
      <c r="DG33" s="664"/>
      <c r="DH33" s="664"/>
      <c r="DI33" s="664"/>
      <c r="DJ33" s="664"/>
      <c r="DK33" s="665"/>
      <c r="DL33" s="639">
        <v>4386035</v>
      </c>
      <c r="DM33" s="664"/>
      <c r="DN33" s="664"/>
      <c r="DO33" s="664"/>
      <c r="DP33" s="664"/>
      <c r="DQ33" s="664"/>
      <c r="DR33" s="664"/>
      <c r="DS33" s="664"/>
      <c r="DT33" s="664"/>
      <c r="DU33" s="664"/>
      <c r="DV33" s="665"/>
      <c r="DW33" s="635">
        <v>31.3</v>
      </c>
      <c r="DX33" s="666"/>
      <c r="DY33" s="666"/>
      <c r="DZ33" s="666"/>
      <c r="EA33" s="666"/>
      <c r="EB33" s="666"/>
      <c r="EC33" s="667"/>
    </row>
    <row r="34" spans="2:133" ht="11.25" customHeight="1" x14ac:dyDescent="0.15">
      <c r="B34" s="627" t="s">
        <v>316</v>
      </c>
      <c r="C34" s="628"/>
      <c r="D34" s="628"/>
      <c r="E34" s="628"/>
      <c r="F34" s="628"/>
      <c r="G34" s="628"/>
      <c r="H34" s="628"/>
      <c r="I34" s="628"/>
      <c r="J34" s="628"/>
      <c r="K34" s="628"/>
      <c r="L34" s="628"/>
      <c r="M34" s="628"/>
      <c r="N34" s="628"/>
      <c r="O34" s="628"/>
      <c r="P34" s="628"/>
      <c r="Q34" s="629"/>
      <c r="R34" s="630">
        <v>1937428</v>
      </c>
      <c r="S34" s="631"/>
      <c r="T34" s="631"/>
      <c r="U34" s="631"/>
      <c r="V34" s="631"/>
      <c r="W34" s="631"/>
      <c r="X34" s="631"/>
      <c r="Y34" s="632"/>
      <c r="Z34" s="633">
        <v>4.9000000000000004</v>
      </c>
      <c r="AA34" s="633"/>
      <c r="AB34" s="633"/>
      <c r="AC34" s="633"/>
      <c r="AD34" s="634" t="s">
        <v>126</v>
      </c>
      <c r="AE34" s="634"/>
      <c r="AF34" s="634"/>
      <c r="AG34" s="634"/>
      <c r="AH34" s="634"/>
      <c r="AI34" s="634"/>
      <c r="AJ34" s="634"/>
      <c r="AK34" s="634"/>
      <c r="AL34" s="635" t="s">
        <v>126</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317</v>
      </c>
      <c r="CE34" s="646"/>
      <c r="CF34" s="646"/>
      <c r="CG34" s="646"/>
      <c r="CH34" s="646"/>
      <c r="CI34" s="646"/>
      <c r="CJ34" s="646"/>
      <c r="CK34" s="646"/>
      <c r="CL34" s="646"/>
      <c r="CM34" s="646"/>
      <c r="CN34" s="646"/>
      <c r="CO34" s="646"/>
      <c r="CP34" s="646"/>
      <c r="CQ34" s="647"/>
      <c r="CR34" s="630">
        <v>8872890</v>
      </c>
      <c r="CS34" s="631"/>
      <c r="CT34" s="631"/>
      <c r="CU34" s="631"/>
      <c r="CV34" s="631"/>
      <c r="CW34" s="631"/>
      <c r="CX34" s="631"/>
      <c r="CY34" s="632"/>
      <c r="CZ34" s="635">
        <v>22.8</v>
      </c>
      <c r="DA34" s="666"/>
      <c r="DB34" s="666"/>
      <c r="DC34" s="672"/>
      <c r="DD34" s="639">
        <v>3194571</v>
      </c>
      <c r="DE34" s="631"/>
      <c r="DF34" s="631"/>
      <c r="DG34" s="631"/>
      <c r="DH34" s="631"/>
      <c r="DI34" s="631"/>
      <c r="DJ34" s="631"/>
      <c r="DK34" s="632"/>
      <c r="DL34" s="639">
        <v>892497</v>
      </c>
      <c r="DM34" s="631"/>
      <c r="DN34" s="631"/>
      <c r="DO34" s="631"/>
      <c r="DP34" s="631"/>
      <c r="DQ34" s="631"/>
      <c r="DR34" s="631"/>
      <c r="DS34" s="631"/>
      <c r="DT34" s="631"/>
      <c r="DU34" s="631"/>
      <c r="DV34" s="632"/>
      <c r="DW34" s="635">
        <v>6.4</v>
      </c>
      <c r="DX34" s="666"/>
      <c r="DY34" s="666"/>
      <c r="DZ34" s="666"/>
      <c r="EA34" s="666"/>
      <c r="EB34" s="666"/>
      <c r="EC34" s="667"/>
    </row>
    <row r="35" spans="2:133" ht="11.25" customHeight="1" x14ac:dyDescent="0.15">
      <c r="B35" s="627" t="s">
        <v>318</v>
      </c>
      <c r="C35" s="628"/>
      <c r="D35" s="628"/>
      <c r="E35" s="628"/>
      <c r="F35" s="628"/>
      <c r="G35" s="628"/>
      <c r="H35" s="628"/>
      <c r="I35" s="628"/>
      <c r="J35" s="628"/>
      <c r="K35" s="628"/>
      <c r="L35" s="628"/>
      <c r="M35" s="628"/>
      <c r="N35" s="628"/>
      <c r="O35" s="628"/>
      <c r="P35" s="628"/>
      <c r="Q35" s="629"/>
      <c r="R35" s="630">
        <v>73812</v>
      </c>
      <c r="S35" s="631"/>
      <c r="T35" s="631"/>
      <c r="U35" s="631"/>
      <c r="V35" s="631"/>
      <c r="W35" s="631"/>
      <c r="X35" s="631"/>
      <c r="Y35" s="632"/>
      <c r="Z35" s="633">
        <v>0.2</v>
      </c>
      <c r="AA35" s="633"/>
      <c r="AB35" s="633"/>
      <c r="AC35" s="633"/>
      <c r="AD35" s="634">
        <v>51421</v>
      </c>
      <c r="AE35" s="634"/>
      <c r="AF35" s="634"/>
      <c r="AG35" s="634"/>
      <c r="AH35" s="634"/>
      <c r="AI35" s="634"/>
      <c r="AJ35" s="634"/>
      <c r="AK35" s="634"/>
      <c r="AL35" s="635">
        <v>0.4</v>
      </c>
      <c r="AM35" s="636"/>
      <c r="AN35" s="636"/>
      <c r="AO35" s="637"/>
      <c r="AP35" s="218"/>
      <c r="AQ35" s="609" t="s">
        <v>319</v>
      </c>
      <c r="AR35" s="610"/>
      <c r="AS35" s="610"/>
      <c r="AT35" s="610"/>
      <c r="AU35" s="610"/>
      <c r="AV35" s="610"/>
      <c r="AW35" s="610"/>
      <c r="AX35" s="610"/>
      <c r="AY35" s="610"/>
      <c r="AZ35" s="610"/>
      <c r="BA35" s="610"/>
      <c r="BB35" s="610"/>
      <c r="BC35" s="610"/>
      <c r="BD35" s="610"/>
      <c r="BE35" s="610"/>
      <c r="BF35" s="611"/>
      <c r="BG35" s="609" t="s">
        <v>320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321</v>
      </c>
      <c r="CE35" s="646"/>
      <c r="CF35" s="646"/>
      <c r="CG35" s="646"/>
      <c r="CH35" s="646"/>
      <c r="CI35" s="646"/>
      <c r="CJ35" s="646"/>
      <c r="CK35" s="646"/>
      <c r="CL35" s="646"/>
      <c r="CM35" s="646"/>
      <c r="CN35" s="646"/>
      <c r="CO35" s="646"/>
      <c r="CP35" s="646"/>
      <c r="CQ35" s="647"/>
      <c r="CR35" s="630">
        <v>40088</v>
      </c>
      <c r="CS35" s="664"/>
      <c r="CT35" s="664"/>
      <c r="CU35" s="664"/>
      <c r="CV35" s="664"/>
      <c r="CW35" s="664"/>
      <c r="CX35" s="664"/>
      <c r="CY35" s="665"/>
      <c r="CZ35" s="635">
        <v>0.1</v>
      </c>
      <c r="DA35" s="666"/>
      <c r="DB35" s="666"/>
      <c r="DC35" s="672"/>
      <c r="DD35" s="639">
        <v>26567</v>
      </c>
      <c r="DE35" s="664"/>
      <c r="DF35" s="664"/>
      <c r="DG35" s="664"/>
      <c r="DH35" s="664"/>
      <c r="DI35" s="664"/>
      <c r="DJ35" s="664"/>
      <c r="DK35" s="665"/>
      <c r="DL35" s="639">
        <v>21543</v>
      </c>
      <c r="DM35" s="664"/>
      <c r="DN35" s="664"/>
      <c r="DO35" s="664"/>
      <c r="DP35" s="664"/>
      <c r="DQ35" s="664"/>
      <c r="DR35" s="664"/>
      <c r="DS35" s="664"/>
      <c r="DT35" s="664"/>
      <c r="DU35" s="664"/>
      <c r="DV35" s="665"/>
      <c r="DW35" s="635">
        <v>0.2</v>
      </c>
      <c r="DX35" s="666"/>
      <c r="DY35" s="666"/>
      <c r="DZ35" s="666"/>
      <c r="EA35" s="666"/>
      <c r="EB35" s="666"/>
      <c r="EC35" s="667"/>
    </row>
    <row r="36" spans="2:133" ht="11.25" customHeight="1" x14ac:dyDescent="0.15">
      <c r="B36" s="627" t="s">
        <v>322</v>
      </c>
      <c r="C36" s="628"/>
      <c r="D36" s="628"/>
      <c r="E36" s="628"/>
      <c r="F36" s="628"/>
      <c r="G36" s="628"/>
      <c r="H36" s="628"/>
      <c r="I36" s="628"/>
      <c r="J36" s="628"/>
      <c r="K36" s="628"/>
      <c r="L36" s="628"/>
      <c r="M36" s="628"/>
      <c r="N36" s="628"/>
      <c r="O36" s="628"/>
      <c r="P36" s="628"/>
      <c r="Q36" s="629"/>
      <c r="R36" s="630">
        <v>7846479</v>
      </c>
      <c r="S36" s="631"/>
      <c r="T36" s="631"/>
      <c r="U36" s="631"/>
      <c r="V36" s="631"/>
      <c r="W36" s="631"/>
      <c r="X36" s="631"/>
      <c r="Y36" s="632"/>
      <c r="Z36" s="633">
        <v>19.8</v>
      </c>
      <c r="AA36" s="633"/>
      <c r="AB36" s="633"/>
      <c r="AC36" s="633"/>
      <c r="AD36" s="634" t="s">
        <v>126</v>
      </c>
      <c r="AE36" s="634"/>
      <c r="AF36" s="634"/>
      <c r="AG36" s="634"/>
      <c r="AH36" s="634"/>
      <c r="AI36" s="634"/>
      <c r="AJ36" s="634"/>
      <c r="AK36" s="634"/>
      <c r="AL36" s="635" t="s">
        <v>126</v>
      </c>
      <c r="AM36" s="636"/>
      <c r="AN36" s="636"/>
      <c r="AO36" s="637"/>
      <c r="AP36" s="218"/>
      <c r="AQ36" s="704" t="s">
        <v>323</v>
      </c>
      <c r="AR36" s="705"/>
      <c r="AS36" s="705"/>
      <c r="AT36" s="705"/>
      <c r="AU36" s="705"/>
      <c r="AV36" s="705"/>
      <c r="AW36" s="705"/>
      <c r="AX36" s="705"/>
      <c r="AY36" s="706"/>
      <c r="AZ36" s="619">
        <v>3083719</v>
      </c>
      <c r="BA36" s="620"/>
      <c r="BB36" s="620"/>
      <c r="BC36" s="620"/>
      <c r="BD36" s="620"/>
      <c r="BE36" s="620"/>
      <c r="BF36" s="707"/>
      <c r="BG36" s="641" t="s">
        <v>324</v>
      </c>
      <c r="BH36" s="642"/>
      <c r="BI36" s="642"/>
      <c r="BJ36" s="642"/>
      <c r="BK36" s="642"/>
      <c r="BL36" s="642"/>
      <c r="BM36" s="642"/>
      <c r="BN36" s="642"/>
      <c r="BO36" s="642"/>
      <c r="BP36" s="642"/>
      <c r="BQ36" s="642"/>
      <c r="BR36" s="642"/>
      <c r="BS36" s="642"/>
      <c r="BT36" s="642"/>
      <c r="BU36" s="643"/>
      <c r="BV36" s="619">
        <v>78193</v>
      </c>
      <c r="BW36" s="620"/>
      <c r="BX36" s="620"/>
      <c r="BY36" s="620"/>
      <c r="BZ36" s="620"/>
      <c r="CA36" s="620"/>
      <c r="CB36" s="707"/>
      <c r="CD36" s="645" t="s">
        <v>325</v>
      </c>
      <c r="CE36" s="646"/>
      <c r="CF36" s="646"/>
      <c r="CG36" s="646"/>
      <c r="CH36" s="646"/>
      <c r="CI36" s="646"/>
      <c r="CJ36" s="646"/>
      <c r="CK36" s="646"/>
      <c r="CL36" s="646"/>
      <c r="CM36" s="646"/>
      <c r="CN36" s="646"/>
      <c r="CO36" s="646"/>
      <c r="CP36" s="646"/>
      <c r="CQ36" s="647"/>
      <c r="CR36" s="630">
        <v>3778069</v>
      </c>
      <c r="CS36" s="631"/>
      <c r="CT36" s="631"/>
      <c r="CU36" s="631"/>
      <c r="CV36" s="631"/>
      <c r="CW36" s="631"/>
      <c r="CX36" s="631"/>
      <c r="CY36" s="632"/>
      <c r="CZ36" s="635">
        <v>9.6999999999999993</v>
      </c>
      <c r="DA36" s="666"/>
      <c r="DB36" s="666"/>
      <c r="DC36" s="672"/>
      <c r="DD36" s="639">
        <v>2297010</v>
      </c>
      <c r="DE36" s="631"/>
      <c r="DF36" s="631"/>
      <c r="DG36" s="631"/>
      <c r="DH36" s="631"/>
      <c r="DI36" s="631"/>
      <c r="DJ36" s="631"/>
      <c r="DK36" s="632"/>
      <c r="DL36" s="639">
        <v>1815102</v>
      </c>
      <c r="DM36" s="631"/>
      <c r="DN36" s="631"/>
      <c r="DO36" s="631"/>
      <c r="DP36" s="631"/>
      <c r="DQ36" s="631"/>
      <c r="DR36" s="631"/>
      <c r="DS36" s="631"/>
      <c r="DT36" s="631"/>
      <c r="DU36" s="631"/>
      <c r="DV36" s="632"/>
      <c r="DW36" s="635">
        <v>12.9</v>
      </c>
      <c r="DX36" s="666"/>
      <c r="DY36" s="666"/>
      <c r="DZ36" s="666"/>
      <c r="EA36" s="666"/>
      <c r="EB36" s="666"/>
      <c r="EC36" s="667"/>
    </row>
    <row r="37" spans="2:133" ht="11.25" customHeight="1" x14ac:dyDescent="0.15">
      <c r="B37" s="627" t="s">
        <v>326</v>
      </c>
      <c r="C37" s="628"/>
      <c r="D37" s="628"/>
      <c r="E37" s="628"/>
      <c r="F37" s="628"/>
      <c r="G37" s="628"/>
      <c r="H37" s="628"/>
      <c r="I37" s="628"/>
      <c r="J37" s="628"/>
      <c r="K37" s="628"/>
      <c r="L37" s="628"/>
      <c r="M37" s="628"/>
      <c r="N37" s="628"/>
      <c r="O37" s="628"/>
      <c r="P37" s="628"/>
      <c r="Q37" s="629"/>
      <c r="R37" s="630">
        <v>6368607</v>
      </c>
      <c r="S37" s="631"/>
      <c r="T37" s="631"/>
      <c r="U37" s="631"/>
      <c r="V37" s="631"/>
      <c r="W37" s="631"/>
      <c r="X37" s="631"/>
      <c r="Y37" s="632"/>
      <c r="Z37" s="633">
        <v>16.100000000000001</v>
      </c>
      <c r="AA37" s="633"/>
      <c r="AB37" s="633"/>
      <c r="AC37" s="633"/>
      <c r="AD37" s="634" t="s">
        <v>126</v>
      </c>
      <c r="AE37" s="634"/>
      <c r="AF37" s="634"/>
      <c r="AG37" s="634"/>
      <c r="AH37" s="634"/>
      <c r="AI37" s="634"/>
      <c r="AJ37" s="634"/>
      <c r="AK37" s="634"/>
      <c r="AL37" s="635" t="s">
        <v>126</v>
      </c>
      <c r="AM37" s="636"/>
      <c r="AN37" s="636"/>
      <c r="AO37" s="637"/>
      <c r="AQ37" s="708" t="s">
        <v>327</v>
      </c>
      <c r="AR37" s="709"/>
      <c r="AS37" s="709"/>
      <c r="AT37" s="709"/>
      <c r="AU37" s="709"/>
      <c r="AV37" s="709"/>
      <c r="AW37" s="709"/>
      <c r="AX37" s="709"/>
      <c r="AY37" s="710"/>
      <c r="AZ37" s="630">
        <v>712291</v>
      </c>
      <c r="BA37" s="631"/>
      <c r="BB37" s="631"/>
      <c r="BC37" s="631"/>
      <c r="BD37" s="664"/>
      <c r="BE37" s="664"/>
      <c r="BF37" s="688"/>
      <c r="BG37" s="645" t="s">
        <v>328</v>
      </c>
      <c r="BH37" s="646"/>
      <c r="BI37" s="646"/>
      <c r="BJ37" s="646"/>
      <c r="BK37" s="646"/>
      <c r="BL37" s="646"/>
      <c r="BM37" s="646"/>
      <c r="BN37" s="646"/>
      <c r="BO37" s="646"/>
      <c r="BP37" s="646"/>
      <c r="BQ37" s="646"/>
      <c r="BR37" s="646"/>
      <c r="BS37" s="646"/>
      <c r="BT37" s="646"/>
      <c r="BU37" s="647"/>
      <c r="BV37" s="630">
        <v>23410</v>
      </c>
      <c r="BW37" s="631"/>
      <c r="BX37" s="631"/>
      <c r="BY37" s="631"/>
      <c r="BZ37" s="631"/>
      <c r="CA37" s="631"/>
      <c r="CB37" s="640"/>
      <c r="CD37" s="645" t="s">
        <v>329</v>
      </c>
      <c r="CE37" s="646"/>
      <c r="CF37" s="646"/>
      <c r="CG37" s="646"/>
      <c r="CH37" s="646"/>
      <c r="CI37" s="646"/>
      <c r="CJ37" s="646"/>
      <c r="CK37" s="646"/>
      <c r="CL37" s="646"/>
      <c r="CM37" s="646"/>
      <c r="CN37" s="646"/>
      <c r="CO37" s="646"/>
      <c r="CP37" s="646"/>
      <c r="CQ37" s="647"/>
      <c r="CR37" s="630">
        <v>792521</v>
      </c>
      <c r="CS37" s="664"/>
      <c r="CT37" s="664"/>
      <c r="CU37" s="664"/>
      <c r="CV37" s="664"/>
      <c r="CW37" s="664"/>
      <c r="CX37" s="664"/>
      <c r="CY37" s="665"/>
      <c r="CZ37" s="635">
        <v>2</v>
      </c>
      <c r="DA37" s="666"/>
      <c r="DB37" s="666"/>
      <c r="DC37" s="672"/>
      <c r="DD37" s="639">
        <v>692440</v>
      </c>
      <c r="DE37" s="664"/>
      <c r="DF37" s="664"/>
      <c r="DG37" s="664"/>
      <c r="DH37" s="664"/>
      <c r="DI37" s="664"/>
      <c r="DJ37" s="664"/>
      <c r="DK37" s="665"/>
      <c r="DL37" s="639">
        <v>636453</v>
      </c>
      <c r="DM37" s="664"/>
      <c r="DN37" s="664"/>
      <c r="DO37" s="664"/>
      <c r="DP37" s="664"/>
      <c r="DQ37" s="664"/>
      <c r="DR37" s="664"/>
      <c r="DS37" s="664"/>
      <c r="DT37" s="664"/>
      <c r="DU37" s="664"/>
      <c r="DV37" s="665"/>
      <c r="DW37" s="635">
        <v>4.5</v>
      </c>
      <c r="DX37" s="666"/>
      <c r="DY37" s="666"/>
      <c r="DZ37" s="666"/>
      <c r="EA37" s="666"/>
      <c r="EB37" s="666"/>
      <c r="EC37" s="667"/>
    </row>
    <row r="38" spans="2:133" ht="11.25" customHeight="1" x14ac:dyDescent="0.15">
      <c r="B38" s="627" t="s">
        <v>330</v>
      </c>
      <c r="C38" s="628"/>
      <c r="D38" s="628"/>
      <c r="E38" s="628"/>
      <c r="F38" s="628"/>
      <c r="G38" s="628"/>
      <c r="H38" s="628"/>
      <c r="I38" s="628"/>
      <c r="J38" s="628"/>
      <c r="K38" s="628"/>
      <c r="L38" s="628"/>
      <c r="M38" s="628"/>
      <c r="N38" s="628"/>
      <c r="O38" s="628"/>
      <c r="P38" s="628"/>
      <c r="Q38" s="629"/>
      <c r="R38" s="630">
        <v>184039</v>
      </c>
      <c r="S38" s="631"/>
      <c r="T38" s="631"/>
      <c r="U38" s="631"/>
      <c r="V38" s="631"/>
      <c r="W38" s="631"/>
      <c r="X38" s="631"/>
      <c r="Y38" s="632"/>
      <c r="Z38" s="633">
        <v>0.5</v>
      </c>
      <c r="AA38" s="633"/>
      <c r="AB38" s="633"/>
      <c r="AC38" s="633"/>
      <c r="AD38" s="634" t="s">
        <v>126</v>
      </c>
      <c r="AE38" s="634"/>
      <c r="AF38" s="634"/>
      <c r="AG38" s="634"/>
      <c r="AH38" s="634"/>
      <c r="AI38" s="634"/>
      <c r="AJ38" s="634"/>
      <c r="AK38" s="634"/>
      <c r="AL38" s="635" t="s">
        <v>126</v>
      </c>
      <c r="AM38" s="636"/>
      <c r="AN38" s="636"/>
      <c r="AO38" s="637"/>
      <c r="AQ38" s="708" t="s">
        <v>331</v>
      </c>
      <c r="AR38" s="709"/>
      <c r="AS38" s="709"/>
      <c r="AT38" s="709"/>
      <c r="AU38" s="709"/>
      <c r="AV38" s="709"/>
      <c r="AW38" s="709"/>
      <c r="AX38" s="709"/>
      <c r="AY38" s="710"/>
      <c r="AZ38" s="630">
        <v>86195</v>
      </c>
      <c r="BA38" s="631"/>
      <c r="BB38" s="631"/>
      <c r="BC38" s="631"/>
      <c r="BD38" s="664"/>
      <c r="BE38" s="664"/>
      <c r="BF38" s="688"/>
      <c r="BG38" s="645" t="s">
        <v>332</v>
      </c>
      <c r="BH38" s="646"/>
      <c r="BI38" s="646"/>
      <c r="BJ38" s="646"/>
      <c r="BK38" s="646"/>
      <c r="BL38" s="646"/>
      <c r="BM38" s="646"/>
      <c r="BN38" s="646"/>
      <c r="BO38" s="646"/>
      <c r="BP38" s="646"/>
      <c r="BQ38" s="646"/>
      <c r="BR38" s="646"/>
      <c r="BS38" s="646"/>
      <c r="BT38" s="646"/>
      <c r="BU38" s="647"/>
      <c r="BV38" s="630">
        <v>6380</v>
      </c>
      <c r="BW38" s="631"/>
      <c r="BX38" s="631"/>
      <c r="BY38" s="631"/>
      <c r="BZ38" s="631"/>
      <c r="CA38" s="631"/>
      <c r="CB38" s="640"/>
      <c r="CD38" s="645" t="s">
        <v>333</v>
      </c>
      <c r="CE38" s="646"/>
      <c r="CF38" s="646"/>
      <c r="CG38" s="646"/>
      <c r="CH38" s="646"/>
      <c r="CI38" s="646"/>
      <c r="CJ38" s="646"/>
      <c r="CK38" s="646"/>
      <c r="CL38" s="646"/>
      <c r="CM38" s="646"/>
      <c r="CN38" s="646"/>
      <c r="CO38" s="646"/>
      <c r="CP38" s="646"/>
      <c r="CQ38" s="647"/>
      <c r="CR38" s="630">
        <v>2244403</v>
      </c>
      <c r="CS38" s="631"/>
      <c r="CT38" s="631"/>
      <c r="CU38" s="631"/>
      <c r="CV38" s="631"/>
      <c r="CW38" s="631"/>
      <c r="CX38" s="631"/>
      <c r="CY38" s="632"/>
      <c r="CZ38" s="635">
        <v>5.8</v>
      </c>
      <c r="DA38" s="666"/>
      <c r="DB38" s="666"/>
      <c r="DC38" s="672"/>
      <c r="DD38" s="639">
        <v>1812170</v>
      </c>
      <c r="DE38" s="631"/>
      <c r="DF38" s="631"/>
      <c r="DG38" s="631"/>
      <c r="DH38" s="631"/>
      <c r="DI38" s="631"/>
      <c r="DJ38" s="631"/>
      <c r="DK38" s="632"/>
      <c r="DL38" s="639">
        <v>1656893</v>
      </c>
      <c r="DM38" s="631"/>
      <c r="DN38" s="631"/>
      <c r="DO38" s="631"/>
      <c r="DP38" s="631"/>
      <c r="DQ38" s="631"/>
      <c r="DR38" s="631"/>
      <c r="DS38" s="631"/>
      <c r="DT38" s="631"/>
      <c r="DU38" s="631"/>
      <c r="DV38" s="632"/>
      <c r="DW38" s="635">
        <v>11.8</v>
      </c>
      <c r="DX38" s="666"/>
      <c r="DY38" s="666"/>
      <c r="DZ38" s="666"/>
      <c r="EA38" s="666"/>
      <c r="EB38" s="666"/>
      <c r="EC38" s="667"/>
    </row>
    <row r="39" spans="2:133" ht="11.25" customHeight="1" x14ac:dyDescent="0.15">
      <c r="B39" s="627" t="s">
        <v>334</v>
      </c>
      <c r="C39" s="628"/>
      <c r="D39" s="628"/>
      <c r="E39" s="628"/>
      <c r="F39" s="628"/>
      <c r="G39" s="628"/>
      <c r="H39" s="628"/>
      <c r="I39" s="628"/>
      <c r="J39" s="628"/>
      <c r="K39" s="628"/>
      <c r="L39" s="628"/>
      <c r="M39" s="628"/>
      <c r="N39" s="628"/>
      <c r="O39" s="628"/>
      <c r="P39" s="628"/>
      <c r="Q39" s="629"/>
      <c r="R39" s="630">
        <v>416426</v>
      </c>
      <c r="S39" s="631"/>
      <c r="T39" s="631"/>
      <c r="U39" s="631"/>
      <c r="V39" s="631"/>
      <c r="W39" s="631"/>
      <c r="X39" s="631"/>
      <c r="Y39" s="632"/>
      <c r="Z39" s="633">
        <v>1.1000000000000001</v>
      </c>
      <c r="AA39" s="633"/>
      <c r="AB39" s="633"/>
      <c r="AC39" s="633"/>
      <c r="AD39" s="634">
        <v>24245</v>
      </c>
      <c r="AE39" s="634"/>
      <c r="AF39" s="634"/>
      <c r="AG39" s="634"/>
      <c r="AH39" s="634"/>
      <c r="AI39" s="634"/>
      <c r="AJ39" s="634"/>
      <c r="AK39" s="634"/>
      <c r="AL39" s="635">
        <v>0.2</v>
      </c>
      <c r="AM39" s="636"/>
      <c r="AN39" s="636"/>
      <c r="AO39" s="637"/>
      <c r="AQ39" s="708" t="s">
        <v>335</v>
      </c>
      <c r="AR39" s="709"/>
      <c r="AS39" s="709"/>
      <c r="AT39" s="709"/>
      <c r="AU39" s="709"/>
      <c r="AV39" s="709"/>
      <c r="AW39" s="709"/>
      <c r="AX39" s="709"/>
      <c r="AY39" s="710"/>
      <c r="AZ39" s="630">
        <v>40830</v>
      </c>
      <c r="BA39" s="631"/>
      <c r="BB39" s="631"/>
      <c r="BC39" s="631"/>
      <c r="BD39" s="664"/>
      <c r="BE39" s="664"/>
      <c r="BF39" s="688"/>
      <c r="BG39" s="645" t="s">
        <v>336</v>
      </c>
      <c r="BH39" s="646"/>
      <c r="BI39" s="646"/>
      <c r="BJ39" s="646"/>
      <c r="BK39" s="646"/>
      <c r="BL39" s="646"/>
      <c r="BM39" s="646"/>
      <c r="BN39" s="646"/>
      <c r="BO39" s="646"/>
      <c r="BP39" s="646"/>
      <c r="BQ39" s="646"/>
      <c r="BR39" s="646"/>
      <c r="BS39" s="646"/>
      <c r="BT39" s="646"/>
      <c r="BU39" s="647"/>
      <c r="BV39" s="630">
        <v>9954</v>
      </c>
      <c r="BW39" s="631"/>
      <c r="BX39" s="631"/>
      <c r="BY39" s="631"/>
      <c r="BZ39" s="631"/>
      <c r="CA39" s="631"/>
      <c r="CB39" s="640"/>
      <c r="CD39" s="645" t="s">
        <v>337</v>
      </c>
      <c r="CE39" s="646"/>
      <c r="CF39" s="646"/>
      <c r="CG39" s="646"/>
      <c r="CH39" s="646"/>
      <c r="CI39" s="646"/>
      <c r="CJ39" s="646"/>
      <c r="CK39" s="646"/>
      <c r="CL39" s="646"/>
      <c r="CM39" s="646"/>
      <c r="CN39" s="646"/>
      <c r="CO39" s="646"/>
      <c r="CP39" s="646"/>
      <c r="CQ39" s="647"/>
      <c r="CR39" s="630">
        <v>7951733</v>
      </c>
      <c r="CS39" s="664"/>
      <c r="CT39" s="664"/>
      <c r="CU39" s="664"/>
      <c r="CV39" s="664"/>
      <c r="CW39" s="664"/>
      <c r="CX39" s="664"/>
      <c r="CY39" s="665"/>
      <c r="CZ39" s="635">
        <v>20.5</v>
      </c>
      <c r="DA39" s="666"/>
      <c r="DB39" s="666"/>
      <c r="DC39" s="672"/>
      <c r="DD39" s="639">
        <v>56429</v>
      </c>
      <c r="DE39" s="664"/>
      <c r="DF39" s="664"/>
      <c r="DG39" s="664"/>
      <c r="DH39" s="664"/>
      <c r="DI39" s="664"/>
      <c r="DJ39" s="664"/>
      <c r="DK39" s="665"/>
      <c r="DL39" s="639" t="s">
        <v>126</v>
      </c>
      <c r="DM39" s="664"/>
      <c r="DN39" s="664"/>
      <c r="DO39" s="664"/>
      <c r="DP39" s="664"/>
      <c r="DQ39" s="664"/>
      <c r="DR39" s="664"/>
      <c r="DS39" s="664"/>
      <c r="DT39" s="664"/>
      <c r="DU39" s="664"/>
      <c r="DV39" s="665"/>
      <c r="DW39" s="635" t="s">
        <v>126</v>
      </c>
      <c r="DX39" s="666"/>
      <c r="DY39" s="666"/>
      <c r="DZ39" s="666"/>
      <c r="EA39" s="666"/>
      <c r="EB39" s="666"/>
      <c r="EC39" s="667"/>
    </row>
    <row r="40" spans="2:133" ht="11.25" customHeight="1" x14ac:dyDescent="0.15">
      <c r="B40" s="627" t="s">
        <v>338</v>
      </c>
      <c r="C40" s="628"/>
      <c r="D40" s="628"/>
      <c r="E40" s="628"/>
      <c r="F40" s="628"/>
      <c r="G40" s="628"/>
      <c r="H40" s="628"/>
      <c r="I40" s="628"/>
      <c r="J40" s="628"/>
      <c r="K40" s="628"/>
      <c r="L40" s="628"/>
      <c r="M40" s="628"/>
      <c r="N40" s="628"/>
      <c r="O40" s="628"/>
      <c r="P40" s="628"/>
      <c r="Q40" s="629"/>
      <c r="R40" s="630">
        <v>2754465</v>
      </c>
      <c r="S40" s="631"/>
      <c r="T40" s="631"/>
      <c r="U40" s="631"/>
      <c r="V40" s="631"/>
      <c r="W40" s="631"/>
      <c r="X40" s="631"/>
      <c r="Y40" s="632"/>
      <c r="Z40" s="633">
        <v>7</v>
      </c>
      <c r="AA40" s="633"/>
      <c r="AB40" s="633"/>
      <c r="AC40" s="633"/>
      <c r="AD40" s="634" t="s">
        <v>126</v>
      </c>
      <c r="AE40" s="634"/>
      <c r="AF40" s="634"/>
      <c r="AG40" s="634"/>
      <c r="AH40" s="634"/>
      <c r="AI40" s="634"/>
      <c r="AJ40" s="634"/>
      <c r="AK40" s="634"/>
      <c r="AL40" s="635" t="s">
        <v>126</v>
      </c>
      <c r="AM40" s="636"/>
      <c r="AN40" s="636"/>
      <c r="AO40" s="637"/>
      <c r="AQ40" s="708" t="s">
        <v>339</v>
      </c>
      <c r="AR40" s="709"/>
      <c r="AS40" s="709"/>
      <c r="AT40" s="709"/>
      <c r="AU40" s="709"/>
      <c r="AV40" s="709"/>
      <c r="AW40" s="709"/>
      <c r="AX40" s="709"/>
      <c r="AY40" s="710"/>
      <c r="AZ40" s="630">
        <v>16982</v>
      </c>
      <c r="BA40" s="631"/>
      <c r="BB40" s="631"/>
      <c r="BC40" s="631"/>
      <c r="BD40" s="664"/>
      <c r="BE40" s="664"/>
      <c r="BF40" s="688"/>
      <c r="BG40" s="711" t="s">
        <v>340</v>
      </c>
      <c r="BH40" s="712"/>
      <c r="BI40" s="712"/>
      <c r="BJ40" s="712"/>
      <c r="BK40" s="712"/>
      <c r="BL40" s="364"/>
      <c r="BM40" s="646" t="s">
        <v>341</v>
      </c>
      <c r="BN40" s="646"/>
      <c r="BO40" s="646"/>
      <c r="BP40" s="646"/>
      <c r="BQ40" s="646"/>
      <c r="BR40" s="646"/>
      <c r="BS40" s="646"/>
      <c r="BT40" s="646"/>
      <c r="BU40" s="647"/>
      <c r="BV40" s="630">
        <v>102</v>
      </c>
      <c r="BW40" s="631"/>
      <c r="BX40" s="631"/>
      <c r="BY40" s="631"/>
      <c r="BZ40" s="631"/>
      <c r="CA40" s="631"/>
      <c r="CB40" s="640"/>
      <c r="CD40" s="645" t="s">
        <v>342</v>
      </c>
      <c r="CE40" s="646"/>
      <c r="CF40" s="646"/>
      <c r="CG40" s="646"/>
      <c r="CH40" s="646"/>
      <c r="CI40" s="646"/>
      <c r="CJ40" s="646"/>
      <c r="CK40" s="646"/>
      <c r="CL40" s="646"/>
      <c r="CM40" s="646"/>
      <c r="CN40" s="646"/>
      <c r="CO40" s="646"/>
      <c r="CP40" s="646"/>
      <c r="CQ40" s="647"/>
      <c r="CR40" s="630">
        <v>7050</v>
      </c>
      <c r="CS40" s="631"/>
      <c r="CT40" s="631"/>
      <c r="CU40" s="631"/>
      <c r="CV40" s="631"/>
      <c r="CW40" s="631"/>
      <c r="CX40" s="631"/>
      <c r="CY40" s="632"/>
      <c r="CZ40" s="635">
        <v>0</v>
      </c>
      <c r="DA40" s="666"/>
      <c r="DB40" s="666"/>
      <c r="DC40" s="672"/>
      <c r="DD40" s="639" t="s">
        <v>126</v>
      </c>
      <c r="DE40" s="631"/>
      <c r="DF40" s="631"/>
      <c r="DG40" s="631"/>
      <c r="DH40" s="631"/>
      <c r="DI40" s="631"/>
      <c r="DJ40" s="631"/>
      <c r="DK40" s="632"/>
      <c r="DL40" s="639" t="s">
        <v>126</v>
      </c>
      <c r="DM40" s="631"/>
      <c r="DN40" s="631"/>
      <c r="DO40" s="631"/>
      <c r="DP40" s="631"/>
      <c r="DQ40" s="631"/>
      <c r="DR40" s="631"/>
      <c r="DS40" s="631"/>
      <c r="DT40" s="631"/>
      <c r="DU40" s="631"/>
      <c r="DV40" s="632"/>
      <c r="DW40" s="635" t="s">
        <v>126</v>
      </c>
      <c r="DX40" s="666"/>
      <c r="DY40" s="666"/>
      <c r="DZ40" s="666"/>
      <c r="EA40" s="666"/>
      <c r="EB40" s="666"/>
      <c r="EC40" s="667"/>
    </row>
    <row r="41" spans="2:133" ht="11.25" customHeight="1" x14ac:dyDescent="0.15">
      <c r="B41" s="627" t="s">
        <v>343</v>
      </c>
      <c r="C41" s="628"/>
      <c r="D41" s="628"/>
      <c r="E41" s="628"/>
      <c r="F41" s="628"/>
      <c r="G41" s="628"/>
      <c r="H41" s="628"/>
      <c r="I41" s="628"/>
      <c r="J41" s="628"/>
      <c r="K41" s="628"/>
      <c r="L41" s="628"/>
      <c r="M41" s="628"/>
      <c r="N41" s="628"/>
      <c r="O41" s="628"/>
      <c r="P41" s="628"/>
      <c r="Q41" s="629"/>
      <c r="R41" s="630" t="s">
        <v>126</v>
      </c>
      <c r="S41" s="631"/>
      <c r="T41" s="631"/>
      <c r="U41" s="631"/>
      <c r="V41" s="631"/>
      <c r="W41" s="631"/>
      <c r="X41" s="631"/>
      <c r="Y41" s="632"/>
      <c r="Z41" s="633" t="s">
        <v>126</v>
      </c>
      <c r="AA41" s="633"/>
      <c r="AB41" s="633"/>
      <c r="AC41" s="633"/>
      <c r="AD41" s="634" t="s">
        <v>126</v>
      </c>
      <c r="AE41" s="634"/>
      <c r="AF41" s="634"/>
      <c r="AG41" s="634"/>
      <c r="AH41" s="634"/>
      <c r="AI41" s="634"/>
      <c r="AJ41" s="634"/>
      <c r="AK41" s="634"/>
      <c r="AL41" s="635" t="s">
        <v>126</v>
      </c>
      <c r="AM41" s="636"/>
      <c r="AN41" s="636"/>
      <c r="AO41" s="637"/>
      <c r="AQ41" s="708" t="s">
        <v>344</v>
      </c>
      <c r="AR41" s="709"/>
      <c r="AS41" s="709"/>
      <c r="AT41" s="709"/>
      <c r="AU41" s="709"/>
      <c r="AV41" s="709"/>
      <c r="AW41" s="709"/>
      <c r="AX41" s="709"/>
      <c r="AY41" s="710"/>
      <c r="AZ41" s="630">
        <v>493367</v>
      </c>
      <c r="BA41" s="631"/>
      <c r="BB41" s="631"/>
      <c r="BC41" s="631"/>
      <c r="BD41" s="664"/>
      <c r="BE41" s="664"/>
      <c r="BF41" s="688"/>
      <c r="BG41" s="711"/>
      <c r="BH41" s="712"/>
      <c r="BI41" s="712"/>
      <c r="BJ41" s="712"/>
      <c r="BK41" s="712"/>
      <c r="BL41" s="364"/>
      <c r="BM41" s="646" t="s">
        <v>345</v>
      </c>
      <c r="BN41" s="646"/>
      <c r="BO41" s="646"/>
      <c r="BP41" s="646"/>
      <c r="BQ41" s="646"/>
      <c r="BR41" s="646"/>
      <c r="BS41" s="646"/>
      <c r="BT41" s="646"/>
      <c r="BU41" s="647"/>
      <c r="BV41" s="630">
        <v>1</v>
      </c>
      <c r="BW41" s="631"/>
      <c r="BX41" s="631"/>
      <c r="BY41" s="631"/>
      <c r="BZ41" s="631"/>
      <c r="CA41" s="631"/>
      <c r="CB41" s="640"/>
      <c r="CD41" s="645" t="s">
        <v>346</v>
      </c>
      <c r="CE41" s="646"/>
      <c r="CF41" s="646"/>
      <c r="CG41" s="646"/>
      <c r="CH41" s="646"/>
      <c r="CI41" s="646"/>
      <c r="CJ41" s="646"/>
      <c r="CK41" s="646"/>
      <c r="CL41" s="646"/>
      <c r="CM41" s="646"/>
      <c r="CN41" s="646"/>
      <c r="CO41" s="646"/>
      <c r="CP41" s="646"/>
      <c r="CQ41" s="647"/>
      <c r="CR41" s="630" t="s">
        <v>126</v>
      </c>
      <c r="CS41" s="664"/>
      <c r="CT41" s="664"/>
      <c r="CU41" s="664"/>
      <c r="CV41" s="664"/>
      <c r="CW41" s="664"/>
      <c r="CX41" s="664"/>
      <c r="CY41" s="665"/>
      <c r="CZ41" s="635" t="s">
        <v>126</v>
      </c>
      <c r="DA41" s="666"/>
      <c r="DB41" s="666"/>
      <c r="DC41" s="672"/>
      <c r="DD41" s="639" t="s">
        <v>126</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347</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33" t="s">
        <v>126</v>
      </c>
      <c r="AA42" s="633"/>
      <c r="AB42" s="633"/>
      <c r="AC42" s="633"/>
      <c r="AD42" s="634" t="s">
        <v>126</v>
      </c>
      <c r="AE42" s="634"/>
      <c r="AF42" s="634"/>
      <c r="AG42" s="634"/>
      <c r="AH42" s="634"/>
      <c r="AI42" s="634"/>
      <c r="AJ42" s="634"/>
      <c r="AK42" s="634"/>
      <c r="AL42" s="635" t="s">
        <v>126</v>
      </c>
      <c r="AM42" s="636"/>
      <c r="AN42" s="636"/>
      <c r="AO42" s="637"/>
      <c r="AQ42" s="718" t="s">
        <v>348</v>
      </c>
      <c r="AR42" s="719"/>
      <c r="AS42" s="719"/>
      <c r="AT42" s="719"/>
      <c r="AU42" s="719"/>
      <c r="AV42" s="719"/>
      <c r="AW42" s="719"/>
      <c r="AX42" s="719"/>
      <c r="AY42" s="720"/>
      <c r="AZ42" s="724">
        <v>1734054</v>
      </c>
      <c r="BA42" s="725"/>
      <c r="BB42" s="725"/>
      <c r="BC42" s="725"/>
      <c r="BD42" s="701"/>
      <c r="BE42" s="701"/>
      <c r="BF42" s="703"/>
      <c r="BG42" s="713"/>
      <c r="BH42" s="714"/>
      <c r="BI42" s="714"/>
      <c r="BJ42" s="714"/>
      <c r="BK42" s="714"/>
      <c r="BL42" s="365"/>
      <c r="BM42" s="656" t="s">
        <v>349</v>
      </c>
      <c r="BN42" s="656"/>
      <c r="BO42" s="656"/>
      <c r="BP42" s="656"/>
      <c r="BQ42" s="656"/>
      <c r="BR42" s="656"/>
      <c r="BS42" s="656"/>
      <c r="BT42" s="656"/>
      <c r="BU42" s="657"/>
      <c r="BV42" s="724">
        <v>385</v>
      </c>
      <c r="BW42" s="725"/>
      <c r="BX42" s="725"/>
      <c r="BY42" s="725"/>
      <c r="BZ42" s="725"/>
      <c r="CA42" s="725"/>
      <c r="CB42" s="737"/>
      <c r="CD42" s="627" t="s">
        <v>350</v>
      </c>
      <c r="CE42" s="628"/>
      <c r="CF42" s="628"/>
      <c r="CG42" s="628"/>
      <c r="CH42" s="628"/>
      <c r="CI42" s="628"/>
      <c r="CJ42" s="628"/>
      <c r="CK42" s="628"/>
      <c r="CL42" s="628"/>
      <c r="CM42" s="628"/>
      <c r="CN42" s="628"/>
      <c r="CO42" s="628"/>
      <c r="CP42" s="628"/>
      <c r="CQ42" s="629"/>
      <c r="CR42" s="630">
        <v>3433405</v>
      </c>
      <c r="CS42" s="664"/>
      <c r="CT42" s="664"/>
      <c r="CU42" s="664"/>
      <c r="CV42" s="664"/>
      <c r="CW42" s="664"/>
      <c r="CX42" s="664"/>
      <c r="CY42" s="665"/>
      <c r="CZ42" s="635">
        <v>8.8000000000000007</v>
      </c>
      <c r="DA42" s="666"/>
      <c r="DB42" s="666"/>
      <c r="DC42" s="672"/>
      <c r="DD42" s="639">
        <v>419528</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351</v>
      </c>
      <c r="C43" s="628"/>
      <c r="D43" s="628"/>
      <c r="E43" s="628"/>
      <c r="F43" s="628"/>
      <c r="G43" s="628"/>
      <c r="H43" s="628"/>
      <c r="I43" s="628"/>
      <c r="J43" s="628"/>
      <c r="K43" s="628"/>
      <c r="L43" s="628"/>
      <c r="M43" s="628"/>
      <c r="N43" s="628"/>
      <c r="O43" s="628"/>
      <c r="P43" s="628"/>
      <c r="Q43" s="629"/>
      <c r="R43" s="630">
        <v>679065</v>
      </c>
      <c r="S43" s="631"/>
      <c r="T43" s="631"/>
      <c r="U43" s="631"/>
      <c r="V43" s="631"/>
      <c r="W43" s="631"/>
      <c r="X43" s="631"/>
      <c r="Y43" s="632"/>
      <c r="Z43" s="633">
        <v>1.7</v>
      </c>
      <c r="AA43" s="633"/>
      <c r="AB43" s="633"/>
      <c r="AC43" s="633"/>
      <c r="AD43" s="634" t="s">
        <v>126</v>
      </c>
      <c r="AE43" s="634"/>
      <c r="AF43" s="634"/>
      <c r="AG43" s="634"/>
      <c r="AH43" s="634"/>
      <c r="AI43" s="634"/>
      <c r="AJ43" s="634"/>
      <c r="AK43" s="634"/>
      <c r="AL43" s="635" t="s">
        <v>126</v>
      </c>
      <c r="AM43" s="636"/>
      <c r="AN43" s="636"/>
      <c r="AO43" s="637"/>
      <c r="BV43" s="219"/>
      <c r="BW43" s="219"/>
      <c r="BX43" s="219"/>
      <c r="BY43" s="219"/>
      <c r="BZ43" s="219"/>
      <c r="CA43" s="219"/>
      <c r="CB43" s="219"/>
      <c r="CD43" s="627" t="s">
        <v>352</v>
      </c>
      <c r="CE43" s="628"/>
      <c r="CF43" s="628"/>
      <c r="CG43" s="628"/>
      <c r="CH43" s="628"/>
      <c r="CI43" s="628"/>
      <c r="CJ43" s="628"/>
      <c r="CK43" s="628"/>
      <c r="CL43" s="628"/>
      <c r="CM43" s="628"/>
      <c r="CN43" s="628"/>
      <c r="CO43" s="628"/>
      <c r="CP43" s="628"/>
      <c r="CQ43" s="629"/>
      <c r="CR43" s="630">
        <v>62543</v>
      </c>
      <c r="CS43" s="664"/>
      <c r="CT43" s="664"/>
      <c r="CU43" s="664"/>
      <c r="CV43" s="664"/>
      <c r="CW43" s="664"/>
      <c r="CX43" s="664"/>
      <c r="CY43" s="665"/>
      <c r="CZ43" s="635">
        <v>0.2</v>
      </c>
      <c r="DA43" s="666"/>
      <c r="DB43" s="666"/>
      <c r="DC43" s="672"/>
      <c r="DD43" s="639">
        <v>60183</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353</v>
      </c>
      <c r="C44" s="675"/>
      <c r="D44" s="675"/>
      <c r="E44" s="675"/>
      <c r="F44" s="675"/>
      <c r="G44" s="675"/>
      <c r="H44" s="675"/>
      <c r="I44" s="675"/>
      <c r="J44" s="675"/>
      <c r="K44" s="675"/>
      <c r="L44" s="675"/>
      <c r="M44" s="675"/>
      <c r="N44" s="675"/>
      <c r="O44" s="675"/>
      <c r="P44" s="675"/>
      <c r="Q44" s="676"/>
      <c r="R44" s="724">
        <v>39552937</v>
      </c>
      <c r="S44" s="725"/>
      <c r="T44" s="725"/>
      <c r="U44" s="725"/>
      <c r="V44" s="725"/>
      <c r="W44" s="725"/>
      <c r="X44" s="725"/>
      <c r="Y44" s="726"/>
      <c r="Z44" s="727">
        <v>100</v>
      </c>
      <c r="AA44" s="727"/>
      <c r="AB44" s="727"/>
      <c r="AC44" s="727"/>
      <c r="AD44" s="728">
        <v>13342668</v>
      </c>
      <c r="AE44" s="728"/>
      <c r="AF44" s="728"/>
      <c r="AG44" s="728"/>
      <c r="AH44" s="728"/>
      <c r="AI44" s="728"/>
      <c r="AJ44" s="728"/>
      <c r="AK44" s="728"/>
      <c r="AL44" s="729">
        <v>100</v>
      </c>
      <c r="AM44" s="702"/>
      <c r="AN44" s="702"/>
      <c r="AO44" s="730"/>
      <c r="CD44" s="731" t="s">
        <v>300</v>
      </c>
      <c r="CE44" s="732"/>
      <c r="CF44" s="627" t="s">
        <v>354</v>
      </c>
      <c r="CG44" s="628"/>
      <c r="CH44" s="628"/>
      <c r="CI44" s="628"/>
      <c r="CJ44" s="628"/>
      <c r="CK44" s="628"/>
      <c r="CL44" s="628"/>
      <c r="CM44" s="628"/>
      <c r="CN44" s="628"/>
      <c r="CO44" s="628"/>
      <c r="CP44" s="628"/>
      <c r="CQ44" s="629"/>
      <c r="CR44" s="630">
        <v>3208085</v>
      </c>
      <c r="CS44" s="631"/>
      <c r="CT44" s="631"/>
      <c r="CU44" s="631"/>
      <c r="CV44" s="631"/>
      <c r="CW44" s="631"/>
      <c r="CX44" s="631"/>
      <c r="CY44" s="632"/>
      <c r="CZ44" s="635">
        <v>8.3000000000000007</v>
      </c>
      <c r="DA44" s="636"/>
      <c r="DB44" s="636"/>
      <c r="DC44" s="648"/>
      <c r="DD44" s="639">
        <v>381540</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355</v>
      </c>
      <c r="CG45" s="628"/>
      <c r="CH45" s="628"/>
      <c r="CI45" s="628"/>
      <c r="CJ45" s="628"/>
      <c r="CK45" s="628"/>
      <c r="CL45" s="628"/>
      <c r="CM45" s="628"/>
      <c r="CN45" s="628"/>
      <c r="CO45" s="628"/>
      <c r="CP45" s="628"/>
      <c r="CQ45" s="629"/>
      <c r="CR45" s="630">
        <v>943692</v>
      </c>
      <c r="CS45" s="664"/>
      <c r="CT45" s="664"/>
      <c r="CU45" s="664"/>
      <c r="CV45" s="664"/>
      <c r="CW45" s="664"/>
      <c r="CX45" s="664"/>
      <c r="CY45" s="665"/>
      <c r="CZ45" s="635">
        <v>2.4</v>
      </c>
      <c r="DA45" s="666"/>
      <c r="DB45" s="666"/>
      <c r="DC45" s="672"/>
      <c r="DD45" s="639">
        <v>27913</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357</v>
      </c>
      <c r="CG46" s="628"/>
      <c r="CH46" s="628"/>
      <c r="CI46" s="628"/>
      <c r="CJ46" s="628"/>
      <c r="CK46" s="628"/>
      <c r="CL46" s="628"/>
      <c r="CM46" s="628"/>
      <c r="CN46" s="628"/>
      <c r="CO46" s="628"/>
      <c r="CP46" s="628"/>
      <c r="CQ46" s="629"/>
      <c r="CR46" s="630">
        <v>2101239</v>
      </c>
      <c r="CS46" s="631"/>
      <c r="CT46" s="631"/>
      <c r="CU46" s="631"/>
      <c r="CV46" s="631"/>
      <c r="CW46" s="631"/>
      <c r="CX46" s="631"/>
      <c r="CY46" s="632"/>
      <c r="CZ46" s="635">
        <v>5.4</v>
      </c>
      <c r="DA46" s="636"/>
      <c r="DB46" s="636"/>
      <c r="DC46" s="648"/>
      <c r="DD46" s="639">
        <v>350147</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358</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359</v>
      </c>
      <c r="CG47" s="628"/>
      <c r="CH47" s="628"/>
      <c r="CI47" s="628"/>
      <c r="CJ47" s="628"/>
      <c r="CK47" s="628"/>
      <c r="CL47" s="628"/>
      <c r="CM47" s="628"/>
      <c r="CN47" s="628"/>
      <c r="CO47" s="628"/>
      <c r="CP47" s="628"/>
      <c r="CQ47" s="629"/>
      <c r="CR47" s="630">
        <v>225320</v>
      </c>
      <c r="CS47" s="664"/>
      <c r="CT47" s="664"/>
      <c r="CU47" s="664"/>
      <c r="CV47" s="664"/>
      <c r="CW47" s="664"/>
      <c r="CX47" s="664"/>
      <c r="CY47" s="665"/>
      <c r="CZ47" s="635">
        <v>0.6</v>
      </c>
      <c r="DA47" s="666"/>
      <c r="DB47" s="666"/>
      <c r="DC47" s="672"/>
      <c r="DD47" s="639">
        <v>37988</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360</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361</v>
      </c>
      <c r="CG48" s="628"/>
      <c r="CH48" s="628"/>
      <c r="CI48" s="628"/>
      <c r="CJ48" s="628"/>
      <c r="CK48" s="628"/>
      <c r="CL48" s="628"/>
      <c r="CM48" s="628"/>
      <c r="CN48" s="628"/>
      <c r="CO48" s="628"/>
      <c r="CP48" s="628"/>
      <c r="CQ48" s="629"/>
      <c r="CR48" s="630" t="s">
        <v>126</v>
      </c>
      <c r="CS48" s="631"/>
      <c r="CT48" s="631"/>
      <c r="CU48" s="631"/>
      <c r="CV48" s="631"/>
      <c r="CW48" s="631"/>
      <c r="CX48" s="631"/>
      <c r="CY48" s="632"/>
      <c r="CZ48" s="635" t="s">
        <v>126</v>
      </c>
      <c r="DA48" s="636"/>
      <c r="DB48" s="636"/>
      <c r="DC48" s="648"/>
      <c r="DD48" s="639" t="s">
        <v>126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362</v>
      </c>
      <c r="CE49" s="675"/>
      <c r="CF49" s="675"/>
      <c r="CG49" s="675"/>
      <c r="CH49" s="675"/>
      <c r="CI49" s="675"/>
      <c r="CJ49" s="675"/>
      <c r="CK49" s="675"/>
      <c r="CL49" s="675"/>
      <c r="CM49" s="675"/>
      <c r="CN49" s="675"/>
      <c r="CO49" s="675"/>
      <c r="CP49" s="675"/>
      <c r="CQ49" s="676"/>
      <c r="CR49" s="724">
        <v>38883260</v>
      </c>
      <c r="CS49" s="701"/>
      <c r="CT49" s="701"/>
      <c r="CU49" s="701"/>
      <c r="CV49" s="701"/>
      <c r="CW49" s="701"/>
      <c r="CX49" s="701"/>
      <c r="CY49" s="738"/>
      <c r="CZ49" s="729">
        <v>100</v>
      </c>
      <c r="DA49" s="739"/>
      <c r="DB49" s="739"/>
      <c r="DC49" s="740"/>
      <c r="DD49" s="741">
        <v>15536469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A19" zoomScale="70" zoomScaleNormal="25" zoomScaleSheetLayoutView="70" workbookViewId="0">
      <selection activeCell="V53" sqref="V53:Z5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363</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364</v>
      </c>
      <c r="DK2" s="752"/>
      <c r="DL2" s="752"/>
      <c r="DM2" s="752"/>
      <c r="DN2" s="752"/>
      <c r="DO2" s="753"/>
      <c r="DP2" s="224"/>
      <c r="DQ2" s="751" t="s">
        <v>365</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366</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367</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368</v>
      </c>
      <c r="B5" s="757"/>
      <c r="C5" s="757"/>
      <c r="D5" s="757"/>
      <c r="E5" s="757"/>
      <c r="F5" s="757"/>
      <c r="G5" s="757"/>
      <c r="H5" s="757"/>
      <c r="I5" s="757"/>
      <c r="J5" s="757"/>
      <c r="K5" s="757"/>
      <c r="L5" s="757"/>
      <c r="M5" s="757"/>
      <c r="N5" s="757"/>
      <c r="O5" s="757"/>
      <c r="P5" s="758"/>
      <c r="Q5" s="762" t="s">
        <v>369</v>
      </c>
      <c r="R5" s="763"/>
      <c r="S5" s="763"/>
      <c r="T5" s="763"/>
      <c r="U5" s="764"/>
      <c r="V5" s="762" t="s">
        <v>370</v>
      </c>
      <c r="W5" s="763"/>
      <c r="X5" s="763"/>
      <c r="Y5" s="763"/>
      <c r="Z5" s="764"/>
      <c r="AA5" s="762" t="s">
        <v>371</v>
      </c>
      <c r="AB5" s="763"/>
      <c r="AC5" s="763"/>
      <c r="AD5" s="763"/>
      <c r="AE5" s="763"/>
      <c r="AF5" s="768" t="s">
        <v>372</v>
      </c>
      <c r="AG5" s="763"/>
      <c r="AH5" s="763"/>
      <c r="AI5" s="763"/>
      <c r="AJ5" s="769"/>
      <c r="AK5" s="763" t="s">
        <v>373</v>
      </c>
      <c r="AL5" s="763"/>
      <c r="AM5" s="763"/>
      <c r="AN5" s="763"/>
      <c r="AO5" s="764"/>
      <c r="AP5" s="762" t="s">
        <v>374</v>
      </c>
      <c r="AQ5" s="763"/>
      <c r="AR5" s="763"/>
      <c r="AS5" s="763"/>
      <c r="AT5" s="764"/>
      <c r="AU5" s="762" t="s">
        <v>375</v>
      </c>
      <c r="AV5" s="763"/>
      <c r="AW5" s="763"/>
      <c r="AX5" s="763"/>
      <c r="AY5" s="769"/>
      <c r="AZ5" s="228"/>
      <c r="BA5" s="228"/>
      <c r="BB5" s="228"/>
      <c r="BC5" s="228"/>
      <c r="BD5" s="228"/>
      <c r="BE5" s="229"/>
      <c r="BF5" s="229"/>
      <c r="BG5" s="229"/>
      <c r="BH5" s="229"/>
      <c r="BI5" s="229"/>
      <c r="BJ5" s="229"/>
      <c r="BK5" s="229"/>
      <c r="BL5" s="229"/>
      <c r="BM5" s="229"/>
      <c r="BN5" s="229"/>
      <c r="BO5" s="229"/>
      <c r="BP5" s="229"/>
      <c r="BQ5" s="756" t="s">
        <v>376</v>
      </c>
      <c r="BR5" s="757"/>
      <c r="BS5" s="757"/>
      <c r="BT5" s="757"/>
      <c r="BU5" s="757"/>
      <c r="BV5" s="757"/>
      <c r="BW5" s="757"/>
      <c r="BX5" s="757"/>
      <c r="BY5" s="757"/>
      <c r="BZ5" s="757"/>
      <c r="CA5" s="757"/>
      <c r="CB5" s="757"/>
      <c r="CC5" s="757"/>
      <c r="CD5" s="757"/>
      <c r="CE5" s="757"/>
      <c r="CF5" s="757"/>
      <c r="CG5" s="758"/>
      <c r="CH5" s="762" t="s">
        <v>377</v>
      </c>
      <c r="CI5" s="763"/>
      <c r="CJ5" s="763"/>
      <c r="CK5" s="763"/>
      <c r="CL5" s="764"/>
      <c r="CM5" s="762" t="s">
        <v>378</v>
      </c>
      <c r="CN5" s="763"/>
      <c r="CO5" s="763"/>
      <c r="CP5" s="763"/>
      <c r="CQ5" s="764"/>
      <c r="CR5" s="762" t="s">
        <v>379</v>
      </c>
      <c r="CS5" s="763"/>
      <c r="CT5" s="763"/>
      <c r="CU5" s="763"/>
      <c r="CV5" s="764"/>
      <c r="CW5" s="762" t="s">
        <v>380</v>
      </c>
      <c r="CX5" s="763"/>
      <c r="CY5" s="763"/>
      <c r="CZ5" s="763"/>
      <c r="DA5" s="764"/>
      <c r="DB5" s="762" t="s">
        <v>381</v>
      </c>
      <c r="DC5" s="763"/>
      <c r="DD5" s="763"/>
      <c r="DE5" s="763"/>
      <c r="DF5" s="764"/>
      <c r="DG5" s="792" t="s">
        <v>382</v>
      </c>
      <c r="DH5" s="793"/>
      <c r="DI5" s="793"/>
      <c r="DJ5" s="793"/>
      <c r="DK5" s="794"/>
      <c r="DL5" s="792" t="s">
        <v>383</v>
      </c>
      <c r="DM5" s="793"/>
      <c r="DN5" s="793"/>
      <c r="DO5" s="793"/>
      <c r="DP5" s="794"/>
      <c r="DQ5" s="762" t="s">
        <v>384</v>
      </c>
      <c r="DR5" s="763"/>
      <c r="DS5" s="763"/>
      <c r="DT5" s="763"/>
      <c r="DU5" s="764"/>
      <c r="DV5" s="762" t="s">
        <v>375</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385</v>
      </c>
      <c r="C7" s="779"/>
      <c r="D7" s="779"/>
      <c r="E7" s="779"/>
      <c r="F7" s="779"/>
      <c r="G7" s="779"/>
      <c r="H7" s="779"/>
      <c r="I7" s="779"/>
      <c r="J7" s="779"/>
      <c r="K7" s="779"/>
      <c r="L7" s="779"/>
      <c r="M7" s="779"/>
      <c r="N7" s="779"/>
      <c r="O7" s="779"/>
      <c r="P7" s="780"/>
      <c r="Q7" s="781">
        <v>39458</v>
      </c>
      <c r="R7" s="782"/>
      <c r="S7" s="782"/>
      <c r="T7" s="782"/>
      <c r="U7" s="782"/>
      <c r="V7" s="782">
        <v>38788</v>
      </c>
      <c r="W7" s="782"/>
      <c r="X7" s="782"/>
      <c r="Y7" s="782"/>
      <c r="Z7" s="782"/>
      <c r="AA7" s="782">
        <f>+Q7-V7</f>
        <v>670</v>
      </c>
      <c r="AB7" s="782"/>
      <c r="AC7" s="782"/>
      <c r="AD7" s="782"/>
      <c r="AE7" s="783"/>
      <c r="AF7" s="784">
        <v>587</v>
      </c>
      <c r="AG7" s="785"/>
      <c r="AH7" s="785"/>
      <c r="AI7" s="785"/>
      <c r="AJ7" s="786"/>
      <c r="AK7" s="787">
        <v>6369</v>
      </c>
      <c r="AL7" s="788"/>
      <c r="AM7" s="788"/>
      <c r="AN7" s="788"/>
      <c r="AO7" s="788"/>
      <c r="AP7" s="788">
        <v>26655</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578</v>
      </c>
      <c r="BT7" s="776"/>
      <c r="BU7" s="776"/>
      <c r="BV7" s="776"/>
      <c r="BW7" s="776"/>
      <c r="BX7" s="776"/>
      <c r="BY7" s="776"/>
      <c r="BZ7" s="776"/>
      <c r="CA7" s="776"/>
      <c r="CB7" s="776"/>
      <c r="CC7" s="776"/>
      <c r="CD7" s="776"/>
      <c r="CE7" s="776"/>
      <c r="CF7" s="776"/>
      <c r="CG7" s="791"/>
      <c r="CH7" s="772">
        <v>-5</v>
      </c>
      <c r="CI7" s="773"/>
      <c r="CJ7" s="773"/>
      <c r="CK7" s="773"/>
      <c r="CL7" s="774"/>
      <c r="CM7" s="772">
        <v>130</v>
      </c>
      <c r="CN7" s="773"/>
      <c r="CO7" s="773"/>
      <c r="CP7" s="773"/>
      <c r="CQ7" s="774"/>
      <c r="CR7" s="772">
        <v>55</v>
      </c>
      <c r="CS7" s="773"/>
      <c r="CT7" s="773"/>
      <c r="CU7" s="773"/>
      <c r="CV7" s="774"/>
      <c r="CW7" s="772" t="s">
        <v>600</v>
      </c>
      <c r="CX7" s="773"/>
      <c r="CY7" s="773"/>
      <c r="CZ7" s="773"/>
      <c r="DA7" s="774"/>
      <c r="DB7" s="772" t="s">
        <v>600</v>
      </c>
      <c r="DC7" s="773"/>
      <c r="DD7" s="773"/>
      <c r="DE7" s="773"/>
      <c r="DF7" s="774"/>
      <c r="DG7" s="772" t="s">
        <v>600</v>
      </c>
      <c r="DH7" s="773"/>
      <c r="DI7" s="773"/>
      <c r="DJ7" s="773"/>
      <c r="DK7" s="774"/>
      <c r="DL7" s="772" t="s">
        <v>600</v>
      </c>
      <c r="DM7" s="773"/>
      <c r="DN7" s="773"/>
      <c r="DO7" s="773"/>
      <c r="DP7" s="774"/>
      <c r="DQ7" s="772" t="s">
        <v>600</v>
      </c>
      <c r="DR7" s="773"/>
      <c r="DS7" s="773"/>
      <c r="DT7" s="773"/>
      <c r="DU7" s="774"/>
      <c r="DV7" s="775"/>
      <c r="DW7" s="776"/>
      <c r="DX7" s="776"/>
      <c r="DY7" s="776"/>
      <c r="DZ7" s="777"/>
      <c r="EA7" s="230"/>
    </row>
    <row r="8" spans="1:131" s="231" customFormat="1" ht="26.25" customHeight="1" x14ac:dyDescent="0.15">
      <c r="A8" s="234">
        <v>2</v>
      </c>
      <c r="B8" s="809" t="s">
        <v>386</v>
      </c>
      <c r="C8" s="810"/>
      <c r="D8" s="810"/>
      <c r="E8" s="810"/>
      <c r="F8" s="810"/>
      <c r="G8" s="810"/>
      <c r="H8" s="810"/>
      <c r="I8" s="810"/>
      <c r="J8" s="810"/>
      <c r="K8" s="810"/>
      <c r="L8" s="810"/>
      <c r="M8" s="810"/>
      <c r="N8" s="810"/>
      <c r="O8" s="810"/>
      <c r="P8" s="811"/>
      <c r="Q8" s="812">
        <v>1366</v>
      </c>
      <c r="R8" s="813"/>
      <c r="S8" s="813"/>
      <c r="T8" s="813"/>
      <c r="U8" s="813"/>
      <c r="V8" s="813">
        <v>1366</v>
      </c>
      <c r="W8" s="813"/>
      <c r="X8" s="813"/>
      <c r="Y8" s="813"/>
      <c r="Z8" s="813"/>
      <c r="AA8" s="813">
        <f>+Q8-V8</f>
        <v>0</v>
      </c>
      <c r="AB8" s="813"/>
      <c r="AC8" s="813"/>
      <c r="AD8" s="813"/>
      <c r="AE8" s="814"/>
      <c r="AF8" s="815" t="s">
        <v>126</v>
      </c>
      <c r="AG8" s="816"/>
      <c r="AH8" s="816"/>
      <c r="AI8" s="816"/>
      <c r="AJ8" s="817"/>
      <c r="AK8" s="798">
        <v>294</v>
      </c>
      <c r="AL8" s="799"/>
      <c r="AM8" s="799"/>
      <c r="AN8" s="799"/>
      <c r="AO8" s="799"/>
      <c r="AP8" s="799">
        <v>2039</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579</v>
      </c>
      <c r="BT8" s="803"/>
      <c r="BU8" s="803"/>
      <c r="BV8" s="803"/>
      <c r="BW8" s="803"/>
      <c r="BX8" s="803"/>
      <c r="BY8" s="803"/>
      <c r="BZ8" s="803"/>
      <c r="CA8" s="803"/>
      <c r="CB8" s="803"/>
      <c r="CC8" s="803"/>
      <c r="CD8" s="803"/>
      <c r="CE8" s="803"/>
      <c r="CF8" s="803"/>
      <c r="CG8" s="804"/>
      <c r="CH8" s="805">
        <v>2</v>
      </c>
      <c r="CI8" s="806"/>
      <c r="CJ8" s="806"/>
      <c r="CK8" s="806"/>
      <c r="CL8" s="807"/>
      <c r="CM8" s="805">
        <v>105</v>
      </c>
      <c r="CN8" s="806"/>
      <c r="CO8" s="806"/>
      <c r="CP8" s="806"/>
      <c r="CQ8" s="807"/>
      <c r="CR8" s="805">
        <v>14</v>
      </c>
      <c r="CS8" s="806"/>
      <c r="CT8" s="806"/>
      <c r="CU8" s="806"/>
      <c r="CV8" s="807"/>
      <c r="CW8" s="805" t="s">
        <v>600</v>
      </c>
      <c r="CX8" s="806"/>
      <c r="CY8" s="806"/>
      <c r="CZ8" s="806"/>
      <c r="DA8" s="807"/>
      <c r="DB8" s="805" t="s">
        <v>600</v>
      </c>
      <c r="DC8" s="806"/>
      <c r="DD8" s="806"/>
      <c r="DE8" s="806"/>
      <c r="DF8" s="807"/>
      <c r="DG8" s="805" t="s">
        <v>600</v>
      </c>
      <c r="DH8" s="806"/>
      <c r="DI8" s="806"/>
      <c r="DJ8" s="806"/>
      <c r="DK8" s="807"/>
      <c r="DL8" s="805" t="s">
        <v>600</v>
      </c>
      <c r="DM8" s="806"/>
      <c r="DN8" s="806"/>
      <c r="DO8" s="806"/>
      <c r="DP8" s="807"/>
      <c r="DQ8" s="805" t="s">
        <v>600</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580</v>
      </c>
      <c r="BT9" s="803"/>
      <c r="BU9" s="803"/>
      <c r="BV9" s="803"/>
      <c r="BW9" s="803"/>
      <c r="BX9" s="803"/>
      <c r="BY9" s="803"/>
      <c r="BZ9" s="803"/>
      <c r="CA9" s="803"/>
      <c r="CB9" s="803"/>
      <c r="CC9" s="803"/>
      <c r="CD9" s="803"/>
      <c r="CE9" s="803"/>
      <c r="CF9" s="803"/>
      <c r="CG9" s="804"/>
      <c r="CH9" s="805">
        <v>6</v>
      </c>
      <c r="CI9" s="806"/>
      <c r="CJ9" s="806"/>
      <c r="CK9" s="806"/>
      <c r="CL9" s="807"/>
      <c r="CM9" s="805">
        <v>402</v>
      </c>
      <c r="CN9" s="806"/>
      <c r="CO9" s="806"/>
      <c r="CP9" s="806"/>
      <c r="CQ9" s="807"/>
      <c r="CR9" s="805">
        <v>421</v>
      </c>
      <c r="CS9" s="806"/>
      <c r="CT9" s="806"/>
      <c r="CU9" s="806"/>
      <c r="CV9" s="807"/>
      <c r="CW9" s="805" t="s">
        <v>600</v>
      </c>
      <c r="CX9" s="806"/>
      <c r="CY9" s="806"/>
      <c r="CZ9" s="806"/>
      <c r="DA9" s="807"/>
      <c r="DB9" s="805" t="s">
        <v>600</v>
      </c>
      <c r="DC9" s="806"/>
      <c r="DD9" s="806"/>
      <c r="DE9" s="806"/>
      <c r="DF9" s="807"/>
      <c r="DG9" s="805" t="s">
        <v>600</v>
      </c>
      <c r="DH9" s="806"/>
      <c r="DI9" s="806"/>
      <c r="DJ9" s="806"/>
      <c r="DK9" s="807"/>
      <c r="DL9" s="805" t="s">
        <v>600</v>
      </c>
      <c r="DM9" s="806"/>
      <c r="DN9" s="806"/>
      <c r="DO9" s="806"/>
      <c r="DP9" s="807"/>
      <c r="DQ9" s="805" t="s">
        <v>600</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581</v>
      </c>
      <c r="BT10" s="803"/>
      <c r="BU10" s="803"/>
      <c r="BV10" s="803"/>
      <c r="BW10" s="803"/>
      <c r="BX10" s="803"/>
      <c r="BY10" s="803"/>
      <c r="BZ10" s="803"/>
      <c r="CA10" s="803"/>
      <c r="CB10" s="803"/>
      <c r="CC10" s="803"/>
      <c r="CD10" s="803"/>
      <c r="CE10" s="803"/>
      <c r="CF10" s="803"/>
      <c r="CG10" s="804"/>
      <c r="CH10" s="805">
        <v>-17</v>
      </c>
      <c r="CI10" s="806"/>
      <c r="CJ10" s="806"/>
      <c r="CK10" s="806"/>
      <c r="CL10" s="807"/>
      <c r="CM10" s="805">
        <v>425</v>
      </c>
      <c r="CN10" s="806"/>
      <c r="CO10" s="806"/>
      <c r="CP10" s="806"/>
      <c r="CQ10" s="807"/>
      <c r="CR10" s="805">
        <v>362</v>
      </c>
      <c r="CS10" s="806"/>
      <c r="CT10" s="806"/>
      <c r="CU10" s="806"/>
      <c r="CV10" s="807"/>
      <c r="CW10" s="805">
        <v>2</v>
      </c>
      <c r="CX10" s="806"/>
      <c r="CY10" s="806"/>
      <c r="CZ10" s="806"/>
      <c r="DA10" s="807"/>
      <c r="DB10" s="805" t="s">
        <v>600</v>
      </c>
      <c r="DC10" s="806"/>
      <c r="DD10" s="806"/>
      <c r="DE10" s="806"/>
      <c r="DF10" s="807"/>
      <c r="DG10" s="805" t="s">
        <v>600</v>
      </c>
      <c r="DH10" s="806"/>
      <c r="DI10" s="806"/>
      <c r="DJ10" s="806"/>
      <c r="DK10" s="807"/>
      <c r="DL10" s="805" t="s">
        <v>600</v>
      </c>
      <c r="DM10" s="806"/>
      <c r="DN10" s="806"/>
      <c r="DO10" s="806"/>
      <c r="DP10" s="807"/>
      <c r="DQ10" s="805" t="s">
        <v>600</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582</v>
      </c>
      <c r="BT11" s="803"/>
      <c r="BU11" s="803"/>
      <c r="BV11" s="803"/>
      <c r="BW11" s="803"/>
      <c r="BX11" s="803"/>
      <c r="BY11" s="803"/>
      <c r="BZ11" s="803"/>
      <c r="CA11" s="803"/>
      <c r="CB11" s="803"/>
      <c r="CC11" s="803"/>
      <c r="CD11" s="803"/>
      <c r="CE11" s="803"/>
      <c r="CF11" s="803"/>
      <c r="CG11" s="804"/>
      <c r="CH11" s="805">
        <v>26</v>
      </c>
      <c r="CI11" s="806"/>
      <c r="CJ11" s="806"/>
      <c r="CK11" s="806"/>
      <c r="CL11" s="807"/>
      <c r="CM11" s="805">
        <v>15</v>
      </c>
      <c r="CN11" s="806"/>
      <c r="CO11" s="806"/>
      <c r="CP11" s="806"/>
      <c r="CQ11" s="807"/>
      <c r="CR11" s="805">
        <v>5</v>
      </c>
      <c r="CS11" s="806"/>
      <c r="CT11" s="806"/>
      <c r="CU11" s="806"/>
      <c r="CV11" s="807"/>
      <c r="CW11" s="805" t="s">
        <v>600</v>
      </c>
      <c r="CX11" s="806"/>
      <c r="CY11" s="806"/>
      <c r="CZ11" s="806"/>
      <c r="DA11" s="807"/>
      <c r="DB11" s="805" t="s">
        <v>600</v>
      </c>
      <c r="DC11" s="806"/>
      <c r="DD11" s="806"/>
      <c r="DE11" s="806"/>
      <c r="DF11" s="807"/>
      <c r="DG11" s="805" t="s">
        <v>600</v>
      </c>
      <c r="DH11" s="806"/>
      <c r="DI11" s="806"/>
      <c r="DJ11" s="806"/>
      <c r="DK11" s="807"/>
      <c r="DL11" s="805" t="s">
        <v>600</v>
      </c>
      <c r="DM11" s="806"/>
      <c r="DN11" s="806"/>
      <c r="DO11" s="806"/>
      <c r="DP11" s="807"/>
      <c r="DQ11" s="805" t="s">
        <v>600</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387</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388</v>
      </c>
      <c r="B23" s="818" t="s">
        <v>389</v>
      </c>
      <c r="C23" s="819"/>
      <c r="D23" s="819"/>
      <c r="E23" s="819"/>
      <c r="F23" s="819"/>
      <c r="G23" s="819"/>
      <c r="H23" s="819"/>
      <c r="I23" s="819"/>
      <c r="J23" s="819"/>
      <c r="K23" s="819"/>
      <c r="L23" s="819"/>
      <c r="M23" s="819"/>
      <c r="N23" s="819"/>
      <c r="O23" s="819"/>
      <c r="P23" s="820"/>
      <c r="Q23" s="821">
        <v>39553</v>
      </c>
      <c r="R23" s="822"/>
      <c r="S23" s="822"/>
      <c r="T23" s="822"/>
      <c r="U23" s="822"/>
      <c r="V23" s="822">
        <v>38884</v>
      </c>
      <c r="W23" s="822"/>
      <c r="X23" s="822"/>
      <c r="Y23" s="822"/>
      <c r="Z23" s="822"/>
      <c r="AA23" s="822">
        <v>669</v>
      </c>
      <c r="AB23" s="822"/>
      <c r="AC23" s="822"/>
      <c r="AD23" s="822"/>
      <c r="AE23" s="823"/>
      <c r="AF23" s="824">
        <v>587</v>
      </c>
      <c r="AG23" s="822"/>
      <c r="AH23" s="822"/>
      <c r="AI23" s="822"/>
      <c r="AJ23" s="825"/>
      <c r="AK23" s="826"/>
      <c r="AL23" s="827"/>
      <c r="AM23" s="827"/>
      <c r="AN23" s="827"/>
      <c r="AO23" s="827"/>
      <c r="AP23" s="822">
        <v>28694</v>
      </c>
      <c r="AQ23" s="822"/>
      <c r="AR23" s="822"/>
      <c r="AS23" s="822"/>
      <c r="AT23" s="822"/>
      <c r="AU23" s="838"/>
      <c r="AV23" s="838"/>
      <c r="AW23" s="838"/>
      <c r="AX23" s="838"/>
      <c r="AY23" s="839"/>
      <c r="AZ23" s="840" t="s">
        <v>126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390</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391</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368</v>
      </c>
      <c r="B26" s="757"/>
      <c r="C26" s="757"/>
      <c r="D26" s="757"/>
      <c r="E26" s="757"/>
      <c r="F26" s="757"/>
      <c r="G26" s="757"/>
      <c r="H26" s="757"/>
      <c r="I26" s="757"/>
      <c r="J26" s="757"/>
      <c r="K26" s="757"/>
      <c r="L26" s="757"/>
      <c r="M26" s="757"/>
      <c r="N26" s="757"/>
      <c r="O26" s="757"/>
      <c r="P26" s="758"/>
      <c r="Q26" s="762" t="s">
        <v>392</v>
      </c>
      <c r="R26" s="763"/>
      <c r="S26" s="763"/>
      <c r="T26" s="763"/>
      <c r="U26" s="764"/>
      <c r="V26" s="762" t="s">
        <v>393</v>
      </c>
      <c r="W26" s="763"/>
      <c r="X26" s="763"/>
      <c r="Y26" s="763"/>
      <c r="Z26" s="764"/>
      <c r="AA26" s="762" t="s">
        <v>394</v>
      </c>
      <c r="AB26" s="763"/>
      <c r="AC26" s="763"/>
      <c r="AD26" s="763"/>
      <c r="AE26" s="763"/>
      <c r="AF26" s="843" t="s">
        <v>395</v>
      </c>
      <c r="AG26" s="844"/>
      <c r="AH26" s="844"/>
      <c r="AI26" s="844"/>
      <c r="AJ26" s="845"/>
      <c r="AK26" s="763" t="s">
        <v>396</v>
      </c>
      <c r="AL26" s="763"/>
      <c r="AM26" s="763"/>
      <c r="AN26" s="763"/>
      <c r="AO26" s="764"/>
      <c r="AP26" s="762" t="s">
        <v>397</v>
      </c>
      <c r="AQ26" s="763"/>
      <c r="AR26" s="763"/>
      <c r="AS26" s="763"/>
      <c r="AT26" s="764"/>
      <c r="AU26" s="762" t="s">
        <v>398</v>
      </c>
      <c r="AV26" s="763"/>
      <c r="AW26" s="763"/>
      <c r="AX26" s="763"/>
      <c r="AY26" s="764"/>
      <c r="AZ26" s="762" t="s">
        <v>399</v>
      </c>
      <c r="BA26" s="763"/>
      <c r="BB26" s="763"/>
      <c r="BC26" s="763"/>
      <c r="BD26" s="764"/>
      <c r="BE26" s="762" t="s">
        <v>375</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400</v>
      </c>
      <c r="C28" s="779"/>
      <c r="D28" s="779"/>
      <c r="E28" s="779"/>
      <c r="F28" s="779"/>
      <c r="G28" s="779"/>
      <c r="H28" s="779"/>
      <c r="I28" s="779"/>
      <c r="J28" s="779"/>
      <c r="K28" s="779"/>
      <c r="L28" s="779"/>
      <c r="M28" s="779"/>
      <c r="N28" s="779"/>
      <c r="O28" s="779"/>
      <c r="P28" s="780"/>
      <c r="Q28" s="851">
        <v>5818</v>
      </c>
      <c r="R28" s="852"/>
      <c r="S28" s="852"/>
      <c r="T28" s="852"/>
      <c r="U28" s="852"/>
      <c r="V28" s="852">
        <v>5740</v>
      </c>
      <c r="W28" s="852"/>
      <c r="X28" s="852"/>
      <c r="Y28" s="852"/>
      <c r="Z28" s="852"/>
      <c r="AA28" s="852">
        <f>+Q28-V28</f>
        <v>78</v>
      </c>
      <c r="AB28" s="852"/>
      <c r="AC28" s="852"/>
      <c r="AD28" s="852"/>
      <c r="AE28" s="853"/>
      <c r="AF28" s="854">
        <v>78</v>
      </c>
      <c r="AG28" s="852"/>
      <c r="AH28" s="852"/>
      <c r="AI28" s="852"/>
      <c r="AJ28" s="855"/>
      <c r="AK28" s="856">
        <v>495</v>
      </c>
      <c r="AL28" s="857"/>
      <c r="AM28" s="857"/>
      <c r="AN28" s="857"/>
      <c r="AO28" s="857"/>
      <c r="AP28" s="857">
        <v>31</v>
      </c>
      <c r="AQ28" s="857"/>
      <c r="AR28" s="857"/>
      <c r="AS28" s="857"/>
      <c r="AT28" s="857"/>
      <c r="AU28" s="857">
        <v>10</v>
      </c>
      <c r="AV28" s="857"/>
      <c r="AW28" s="857"/>
      <c r="AX28" s="857"/>
      <c r="AY28" s="857"/>
      <c r="AZ28" s="858" t="s">
        <v>600</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401</v>
      </c>
      <c r="C29" s="810"/>
      <c r="D29" s="810"/>
      <c r="E29" s="810"/>
      <c r="F29" s="810"/>
      <c r="G29" s="810"/>
      <c r="H29" s="810"/>
      <c r="I29" s="810"/>
      <c r="J29" s="810"/>
      <c r="K29" s="810"/>
      <c r="L29" s="810"/>
      <c r="M29" s="810"/>
      <c r="N29" s="810"/>
      <c r="O29" s="810"/>
      <c r="P29" s="811"/>
      <c r="Q29" s="812">
        <v>5496</v>
      </c>
      <c r="R29" s="813"/>
      <c r="S29" s="813"/>
      <c r="T29" s="813"/>
      <c r="U29" s="813"/>
      <c r="V29" s="813">
        <v>5350</v>
      </c>
      <c r="W29" s="813"/>
      <c r="X29" s="813"/>
      <c r="Y29" s="813"/>
      <c r="Z29" s="813"/>
      <c r="AA29" s="813">
        <f>+Q29-V29</f>
        <v>146</v>
      </c>
      <c r="AB29" s="813"/>
      <c r="AC29" s="813"/>
      <c r="AD29" s="813"/>
      <c r="AE29" s="814"/>
      <c r="AF29" s="815">
        <v>145</v>
      </c>
      <c r="AG29" s="816"/>
      <c r="AH29" s="816"/>
      <c r="AI29" s="816"/>
      <c r="AJ29" s="817"/>
      <c r="AK29" s="863">
        <v>834</v>
      </c>
      <c r="AL29" s="859"/>
      <c r="AM29" s="859"/>
      <c r="AN29" s="859"/>
      <c r="AO29" s="859"/>
      <c r="AP29" s="859">
        <v>0</v>
      </c>
      <c r="AQ29" s="859"/>
      <c r="AR29" s="859"/>
      <c r="AS29" s="859"/>
      <c r="AT29" s="859"/>
      <c r="AU29" s="859">
        <v>0</v>
      </c>
      <c r="AV29" s="859"/>
      <c r="AW29" s="859"/>
      <c r="AX29" s="859"/>
      <c r="AY29" s="859"/>
      <c r="AZ29" s="860" t="s">
        <v>600</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402</v>
      </c>
      <c r="C30" s="810"/>
      <c r="D30" s="810"/>
      <c r="E30" s="810"/>
      <c r="F30" s="810"/>
      <c r="G30" s="810"/>
      <c r="H30" s="810"/>
      <c r="I30" s="810"/>
      <c r="J30" s="810"/>
      <c r="K30" s="810"/>
      <c r="L30" s="810"/>
      <c r="M30" s="810"/>
      <c r="N30" s="810"/>
      <c r="O30" s="810"/>
      <c r="P30" s="811"/>
      <c r="Q30" s="812">
        <v>800</v>
      </c>
      <c r="R30" s="813"/>
      <c r="S30" s="813"/>
      <c r="T30" s="813"/>
      <c r="U30" s="813"/>
      <c r="V30" s="813">
        <v>782</v>
      </c>
      <c r="W30" s="813"/>
      <c r="X30" s="813"/>
      <c r="Y30" s="813"/>
      <c r="Z30" s="813"/>
      <c r="AA30" s="813">
        <f>+Q30-V30</f>
        <v>18</v>
      </c>
      <c r="AB30" s="813"/>
      <c r="AC30" s="813"/>
      <c r="AD30" s="813"/>
      <c r="AE30" s="814"/>
      <c r="AF30" s="815">
        <v>19</v>
      </c>
      <c r="AG30" s="816"/>
      <c r="AH30" s="816"/>
      <c r="AI30" s="816"/>
      <c r="AJ30" s="817"/>
      <c r="AK30" s="863">
        <v>220</v>
      </c>
      <c r="AL30" s="859"/>
      <c r="AM30" s="859"/>
      <c r="AN30" s="859"/>
      <c r="AO30" s="859"/>
      <c r="AP30" s="859">
        <v>0</v>
      </c>
      <c r="AQ30" s="859"/>
      <c r="AR30" s="859"/>
      <c r="AS30" s="859"/>
      <c r="AT30" s="859"/>
      <c r="AU30" s="859">
        <v>0</v>
      </c>
      <c r="AV30" s="859"/>
      <c r="AW30" s="859"/>
      <c r="AX30" s="859"/>
      <c r="AY30" s="859"/>
      <c r="AZ30" s="860" t="s">
        <v>600</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403</v>
      </c>
      <c r="C31" s="810"/>
      <c r="D31" s="810"/>
      <c r="E31" s="810"/>
      <c r="F31" s="810"/>
      <c r="G31" s="810"/>
      <c r="H31" s="810"/>
      <c r="I31" s="810"/>
      <c r="J31" s="810"/>
      <c r="K31" s="810"/>
      <c r="L31" s="810"/>
      <c r="M31" s="810"/>
      <c r="N31" s="810"/>
      <c r="O31" s="810"/>
      <c r="P31" s="811"/>
      <c r="Q31" s="812">
        <v>1056</v>
      </c>
      <c r="R31" s="813"/>
      <c r="S31" s="813"/>
      <c r="T31" s="813"/>
      <c r="U31" s="813"/>
      <c r="V31" s="813">
        <v>1073</v>
      </c>
      <c r="W31" s="813"/>
      <c r="X31" s="813"/>
      <c r="Y31" s="813"/>
      <c r="Z31" s="813"/>
      <c r="AA31" s="813">
        <f>+Q31-V31</f>
        <v>-17</v>
      </c>
      <c r="AB31" s="813"/>
      <c r="AC31" s="813"/>
      <c r="AD31" s="813"/>
      <c r="AE31" s="814"/>
      <c r="AF31" s="815">
        <v>95</v>
      </c>
      <c r="AG31" s="816"/>
      <c r="AH31" s="816"/>
      <c r="AI31" s="816"/>
      <c r="AJ31" s="817"/>
      <c r="AK31" s="863">
        <v>712</v>
      </c>
      <c r="AL31" s="859"/>
      <c r="AM31" s="859"/>
      <c r="AN31" s="859"/>
      <c r="AO31" s="859"/>
      <c r="AP31" s="859">
        <v>12148</v>
      </c>
      <c r="AQ31" s="859"/>
      <c r="AR31" s="859"/>
      <c r="AS31" s="859"/>
      <c r="AT31" s="859"/>
      <c r="AU31" s="859">
        <v>10696</v>
      </c>
      <c r="AV31" s="859"/>
      <c r="AW31" s="859"/>
      <c r="AX31" s="859"/>
      <c r="AY31" s="859"/>
      <c r="AZ31" s="860" t="s">
        <v>600</v>
      </c>
      <c r="BA31" s="860"/>
      <c r="BB31" s="860"/>
      <c r="BC31" s="860"/>
      <c r="BD31" s="860"/>
      <c r="BE31" s="861" t="s">
        <v>404</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405</v>
      </c>
      <c r="C32" s="810"/>
      <c r="D32" s="810"/>
      <c r="E32" s="810"/>
      <c r="F32" s="810"/>
      <c r="G32" s="810"/>
      <c r="H32" s="810"/>
      <c r="I32" s="810"/>
      <c r="J32" s="810"/>
      <c r="K32" s="810"/>
      <c r="L32" s="810"/>
      <c r="M32" s="810"/>
      <c r="N32" s="810"/>
      <c r="O32" s="810"/>
      <c r="P32" s="811"/>
      <c r="Q32" s="812">
        <v>107</v>
      </c>
      <c r="R32" s="813"/>
      <c r="S32" s="813"/>
      <c r="T32" s="813"/>
      <c r="U32" s="813"/>
      <c r="V32" s="813">
        <v>108</v>
      </c>
      <c r="W32" s="813"/>
      <c r="X32" s="813"/>
      <c r="Y32" s="813"/>
      <c r="Z32" s="813"/>
      <c r="AA32" s="813">
        <f t="shared" ref="AA32:AA34" si="0">+Q32-V32</f>
        <v>-1</v>
      </c>
      <c r="AB32" s="813"/>
      <c r="AC32" s="813"/>
      <c r="AD32" s="813"/>
      <c r="AE32" s="814"/>
      <c r="AF32" s="815">
        <v>82</v>
      </c>
      <c r="AG32" s="816"/>
      <c r="AH32" s="816"/>
      <c r="AI32" s="816"/>
      <c r="AJ32" s="817"/>
      <c r="AK32" s="863">
        <v>41</v>
      </c>
      <c r="AL32" s="859"/>
      <c r="AM32" s="859"/>
      <c r="AN32" s="859"/>
      <c r="AO32" s="859"/>
      <c r="AP32" s="859">
        <v>120</v>
      </c>
      <c r="AQ32" s="859"/>
      <c r="AR32" s="859"/>
      <c r="AS32" s="859"/>
      <c r="AT32" s="859"/>
      <c r="AU32" s="859">
        <v>60</v>
      </c>
      <c r="AV32" s="859"/>
      <c r="AW32" s="859"/>
      <c r="AX32" s="859"/>
      <c r="AY32" s="859"/>
      <c r="AZ32" s="860" t="s">
        <v>600</v>
      </c>
      <c r="BA32" s="860"/>
      <c r="BB32" s="860"/>
      <c r="BC32" s="860"/>
      <c r="BD32" s="860"/>
      <c r="BE32" s="861" t="s">
        <v>406</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407</v>
      </c>
      <c r="C33" s="810"/>
      <c r="D33" s="810"/>
      <c r="E33" s="810"/>
      <c r="F33" s="810"/>
      <c r="G33" s="810"/>
      <c r="H33" s="810"/>
      <c r="I33" s="810"/>
      <c r="J33" s="810"/>
      <c r="K33" s="810"/>
      <c r="L33" s="810"/>
      <c r="M33" s="810"/>
      <c r="N33" s="810"/>
      <c r="O33" s="810"/>
      <c r="P33" s="811"/>
      <c r="Q33" s="812">
        <v>30</v>
      </c>
      <c r="R33" s="813"/>
      <c r="S33" s="813"/>
      <c r="T33" s="813"/>
      <c r="U33" s="813"/>
      <c r="V33" s="813">
        <v>35</v>
      </c>
      <c r="W33" s="813"/>
      <c r="X33" s="813"/>
      <c r="Y33" s="813"/>
      <c r="Z33" s="813"/>
      <c r="AA33" s="813">
        <f t="shared" si="0"/>
        <v>-5</v>
      </c>
      <c r="AB33" s="813"/>
      <c r="AC33" s="813"/>
      <c r="AD33" s="813"/>
      <c r="AE33" s="814"/>
      <c r="AF33" s="815">
        <v>25</v>
      </c>
      <c r="AG33" s="816"/>
      <c r="AH33" s="816"/>
      <c r="AI33" s="816"/>
      <c r="AJ33" s="817"/>
      <c r="AK33" s="863">
        <v>0</v>
      </c>
      <c r="AL33" s="859"/>
      <c r="AM33" s="859"/>
      <c r="AN33" s="859"/>
      <c r="AO33" s="859"/>
      <c r="AP33" s="859">
        <v>0</v>
      </c>
      <c r="AQ33" s="859"/>
      <c r="AR33" s="859"/>
      <c r="AS33" s="859"/>
      <c r="AT33" s="859"/>
      <c r="AU33" s="859">
        <v>0</v>
      </c>
      <c r="AV33" s="859"/>
      <c r="AW33" s="859"/>
      <c r="AX33" s="859"/>
      <c r="AY33" s="859"/>
      <c r="AZ33" s="860" t="s">
        <v>600</v>
      </c>
      <c r="BA33" s="860"/>
      <c r="BB33" s="860"/>
      <c r="BC33" s="860"/>
      <c r="BD33" s="860"/>
      <c r="BE33" s="861" t="s">
        <v>408</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409</v>
      </c>
      <c r="C34" s="810"/>
      <c r="D34" s="810"/>
      <c r="E34" s="810"/>
      <c r="F34" s="810"/>
      <c r="G34" s="810"/>
      <c r="H34" s="810"/>
      <c r="I34" s="810"/>
      <c r="J34" s="810"/>
      <c r="K34" s="810"/>
      <c r="L34" s="810"/>
      <c r="M34" s="810"/>
      <c r="N34" s="810"/>
      <c r="O34" s="810"/>
      <c r="P34" s="811"/>
      <c r="Q34" s="812">
        <v>110</v>
      </c>
      <c r="R34" s="813"/>
      <c r="S34" s="813"/>
      <c r="T34" s="813"/>
      <c r="U34" s="813"/>
      <c r="V34" s="813">
        <v>159</v>
      </c>
      <c r="W34" s="813"/>
      <c r="X34" s="813"/>
      <c r="Y34" s="813"/>
      <c r="Z34" s="813"/>
      <c r="AA34" s="813">
        <f t="shared" si="0"/>
        <v>-49</v>
      </c>
      <c r="AB34" s="813"/>
      <c r="AC34" s="813"/>
      <c r="AD34" s="813"/>
      <c r="AE34" s="814"/>
      <c r="AF34" s="815">
        <v>1200</v>
      </c>
      <c r="AG34" s="816"/>
      <c r="AH34" s="816"/>
      <c r="AI34" s="816"/>
      <c r="AJ34" s="817"/>
      <c r="AK34" s="863">
        <v>0</v>
      </c>
      <c r="AL34" s="859"/>
      <c r="AM34" s="859"/>
      <c r="AN34" s="859"/>
      <c r="AO34" s="859"/>
      <c r="AP34" s="859">
        <v>0</v>
      </c>
      <c r="AQ34" s="859"/>
      <c r="AR34" s="859"/>
      <c r="AS34" s="859"/>
      <c r="AT34" s="859"/>
      <c r="AU34" s="859">
        <v>0</v>
      </c>
      <c r="AV34" s="859"/>
      <c r="AW34" s="859"/>
      <c r="AX34" s="859"/>
      <c r="AY34" s="859"/>
      <c r="AZ34" s="860" t="s">
        <v>600</v>
      </c>
      <c r="BA34" s="860"/>
      <c r="BB34" s="860"/>
      <c r="BC34" s="860"/>
      <c r="BD34" s="860"/>
      <c r="BE34" s="861" t="s">
        <v>406</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410</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388</v>
      </c>
      <c r="B63" s="818" t="s">
        <v>411</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1644</v>
      </c>
      <c r="AG63" s="873"/>
      <c r="AH63" s="873"/>
      <c r="AI63" s="873"/>
      <c r="AJ63" s="874"/>
      <c r="AK63" s="875"/>
      <c r="AL63" s="870"/>
      <c r="AM63" s="870"/>
      <c r="AN63" s="870"/>
      <c r="AO63" s="870"/>
      <c r="AP63" s="873">
        <f>+AP28+AP29+AP30+AP31+AP32+AP33+AP34</f>
        <v>12299</v>
      </c>
      <c r="AQ63" s="873"/>
      <c r="AR63" s="873"/>
      <c r="AS63" s="873"/>
      <c r="AT63" s="873"/>
      <c r="AU63" s="873">
        <f>+AU28+AU29+AU30+AU31+AU32+AU33+AU34</f>
        <v>10766</v>
      </c>
      <c r="AV63" s="873"/>
      <c r="AW63" s="873"/>
      <c r="AX63" s="873"/>
      <c r="AY63" s="873"/>
      <c r="AZ63" s="877"/>
      <c r="BA63" s="877"/>
      <c r="BB63" s="877"/>
      <c r="BC63" s="877"/>
      <c r="BD63" s="877"/>
      <c r="BE63" s="878"/>
      <c r="BF63" s="878"/>
      <c r="BG63" s="878"/>
      <c r="BH63" s="878"/>
      <c r="BI63" s="879"/>
      <c r="BJ63" s="880" t="s">
        <v>412</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414</v>
      </c>
      <c r="B66" s="757"/>
      <c r="C66" s="757"/>
      <c r="D66" s="757"/>
      <c r="E66" s="757"/>
      <c r="F66" s="757"/>
      <c r="G66" s="757"/>
      <c r="H66" s="757"/>
      <c r="I66" s="757"/>
      <c r="J66" s="757"/>
      <c r="K66" s="757"/>
      <c r="L66" s="757"/>
      <c r="M66" s="757"/>
      <c r="N66" s="757"/>
      <c r="O66" s="757"/>
      <c r="P66" s="758"/>
      <c r="Q66" s="762" t="s">
        <v>392</v>
      </c>
      <c r="R66" s="763"/>
      <c r="S66" s="763"/>
      <c r="T66" s="763"/>
      <c r="U66" s="764"/>
      <c r="V66" s="762" t="s">
        <v>393</v>
      </c>
      <c r="W66" s="763"/>
      <c r="X66" s="763"/>
      <c r="Y66" s="763"/>
      <c r="Z66" s="764"/>
      <c r="AA66" s="762" t="s">
        <v>415</v>
      </c>
      <c r="AB66" s="763"/>
      <c r="AC66" s="763"/>
      <c r="AD66" s="763"/>
      <c r="AE66" s="764"/>
      <c r="AF66" s="883" t="s">
        <v>416</v>
      </c>
      <c r="AG66" s="844"/>
      <c r="AH66" s="844"/>
      <c r="AI66" s="844"/>
      <c r="AJ66" s="884"/>
      <c r="AK66" s="762" t="s">
        <v>417</v>
      </c>
      <c r="AL66" s="757"/>
      <c r="AM66" s="757"/>
      <c r="AN66" s="757"/>
      <c r="AO66" s="758"/>
      <c r="AP66" s="762" t="s">
        <v>418</v>
      </c>
      <c r="AQ66" s="763"/>
      <c r="AR66" s="763"/>
      <c r="AS66" s="763"/>
      <c r="AT66" s="764"/>
      <c r="AU66" s="762" t="s">
        <v>419</v>
      </c>
      <c r="AV66" s="763"/>
      <c r="AW66" s="763"/>
      <c r="AX66" s="763"/>
      <c r="AY66" s="764"/>
      <c r="AZ66" s="762" t="s">
        <v>375</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583</v>
      </c>
      <c r="C68" s="899"/>
      <c r="D68" s="899"/>
      <c r="E68" s="899"/>
      <c r="F68" s="899"/>
      <c r="G68" s="899"/>
      <c r="H68" s="899"/>
      <c r="I68" s="899"/>
      <c r="J68" s="899"/>
      <c r="K68" s="899"/>
      <c r="L68" s="899"/>
      <c r="M68" s="899"/>
      <c r="N68" s="899"/>
      <c r="O68" s="899"/>
      <c r="P68" s="900"/>
      <c r="Q68" s="901">
        <v>330</v>
      </c>
      <c r="R68" s="895"/>
      <c r="S68" s="895"/>
      <c r="T68" s="895"/>
      <c r="U68" s="895"/>
      <c r="V68" s="895">
        <v>302</v>
      </c>
      <c r="W68" s="895"/>
      <c r="X68" s="895"/>
      <c r="Y68" s="895"/>
      <c r="Z68" s="895"/>
      <c r="AA68" s="895">
        <v>28</v>
      </c>
      <c r="AB68" s="895"/>
      <c r="AC68" s="895"/>
      <c r="AD68" s="895"/>
      <c r="AE68" s="895"/>
      <c r="AF68" s="895">
        <v>28</v>
      </c>
      <c r="AG68" s="895"/>
      <c r="AH68" s="895"/>
      <c r="AI68" s="895"/>
      <c r="AJ68" s="895"/>
      <c r="AK68" s="895" t="s">
        <v>602</v>
      </c>
      <c r="AL68" s="895"/>
      <c r="AM68" s="895"/>
      <c r="AN68" s="895"/>
      <c r="AO68" s="895"/>
      <c r="AP68" s="895">
        <v>86</v>
      </c>
      <c r="AQ68" s="895"/>
      <c r="AR68" s="895"/>
      <c r="AS68" s="895"/>
      <c r="AT68" s="895"/>
      <c r="AU68" s="895">
        <v>28</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584</v>
      </c>
      <c r="C69" s="903"/>
      <c r="D69" s="903"/>
      <c r="E69" s="903"/>
      <c r="F69" s="903"/>
      <c r="G69" s="903"/>
      <c r="H69" s="903"/>
      <c r="I69" s="903"/>
      <c r="J69" s="903"/>
      <c r="K69" s="903"/>
      <c r="L69" s="903"/>
      <c r="M69" s="903"/>
      <c r="N69" s="903"/>
      <c r="O69" s="903"/>
      <c r="P69" s="904"/>
      <c r="Q69" s="905">
        <v>2</v>
      </c>
      <c r="R69" s="859"/>
      <c r="S69" s="859"/>
      <c r="T69" s="859"/>
      <c r="U69" s="859"/>
      <c r="V69" s="859">
        <v>2</v>
      </c>
      <c r="W69" s="859"/>
      <c r="X69" s="859"/>
      <c r="Y69" s="859"/>
      <c r="Z69" s="859"/>
      <c r="AA69" s="859">
        <v>0</v>
      </c>
      <c r="AB69" s="859"/>
      <c r="AC69" s="859"/>
      <c r="AD69" s="859"/>
      <c r="AE69" s="859"/>
      <c r="AF69" s="859">
        <v>0</v>
      </c>
      <c r="AG69" s="859"/>
      <c r="AH69" s="859"/>
      <c r="AI69" s="859"/>
      <c r="AJ69" s="859"/>
      <c r="AK69" s="859" t="s">
        <v>602</v>
      </c>
      <c r="AL69" s="859"/>
      <c r="AM69" s="859"/>
      <c r="AN69" s="859"/>
      <c r="AO69" s="859"/>
      <c r="AP69" s="859" t="s">
        <v>600</v>
      </c>
      <c r="AQ69" s="859"/>
      <c r="AR69" s="859"/>
      <c r="AS69" s="859"/>
      <c r="AT69" s="859"/>
      <c r="AU69" s="859" t="s">
        <v>600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585</v>
      </c>
      <c r="C70" s="903"/>
      <c r="D70" s="903"/>
      <c r="E70" s="903"/>
      <c r="F70" s="903"/>
      <c r="G70" s="903"/>
      <c r="H70" s="903"/>
      <c r="I70" s="903"/>
      <c r="J70" s="903"/>
      <c r="K70" s="903"/>
      <c r="L70" s="903"/>
      <c r="M70" s="903"/>
      <c r="N70" s="903"/>
      <c r="O70" s="903"/>
      <c r="P70" s="904"/>
      <c r="Q70" s="905">
        <v>78</v>
      </c>
      <c r="R70" s="859"/>
      <c r="S70" s="859"/>
      <c r="T70" s="859"/>
      <c r="U70" s="859"/>
      <c r="V70" s="859">
        <v>74</v>
      </c>
      <c r="W70" s="859"/>
      <c r="X70" s="859"/>
      <c r="Y70" s="859"/>
      <c r="Z70" s="859"/>
      <c r="AA70" s="859">
        <v>4</v>
      </c>
      <c r="AB70" s="859"/>
      <c r="AC70" s="859"/>
      <c r="AD70" s="859"/>
      <c r="AE70" s="859"/>
      <c r="AF70" s="859">
        <v>4</v>
      </c>
      <c r="AG70" s="859"/>
      <c r="AH70" s="859"/>
      <c r="AI70" s="859"/>
      <c r="AJ70" s="859"/>
      <c r="AK70" s="859" t="s">
        <v>602</v>
      </c>
      <c r="AL70" s="859"/>
      <c r="AM70" s="859"/>
      <c r="AN70" s="859"/>
      <c r="AO70" s="859"/>
      <c r="AP70" s="859" t="s">
        <v>600</v>
      </c>
      <c r="AQ70" s="859"/>
      <c r="AR70" s="859"/>
      <c r="AS70" s="859"/>
      <c r="AT70" s="859"/>
      <c r="AU70" s="859" t="s">
        <v>600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586</v>
      </c>
      <c r="C71" s="903"/>
      <c r="D71" s="903"/>
      <c r="E71" s="903"/>
      <c r="F71" s="903"/>
      <c r="G71" s="903"/>
      <c r="H71" s="903"/>
      <c r="I71" s="903"/>
      <c r="J71" s="903"/>
      <c r="K71" s="903"/>
      <c r="L71" s="903"/>
      <c r="M71" s="903"/>
      <c r="N71" s="903"/>
      <c r="O71" s="903"/>
      <c r="P71" s="904"/>
      <c r="Q71" s="905">
        <v>1</v>
      </c>
      <c r="R71" s="859"/>
      <c r="S71" s="859"/>
      <c r="T71" s="859"/>
      <c r="U71" s="859"/>
      <c r="V71" s="859">
        <v>0</v>
      </c>
      <c r="W71" s="859"/>
      <c r="X71" s="859"/>
      <c r="Y71" s="859"/>
      <c r="Z71" s="859"/>
      <c r="AA71" s="859">
        <v>1</v>
      </c>
      <c r="AB71" s="859"/>
      <c r="AC71" s="859"/>
      <c r="AD71" s="859"/>
      <c r="AE71" s="859"/>
      <c r="AF71" s="859">
        <v>1</v>
      </c>
      <c r="AG71" s="859"/>
      <c r="AH71" s="859"/>
      <c r="AI71" s="859"/>
      <c r="AJ71" s="859"/>
      <c r="AK71" s="859" t="s">
        <v>600</v>
      </c>
      <c r="AL71" s="859"/>
      <c r="AM71" s="859"/>
      <c r="AN71" s="859"/>
      <c r="AO71" s="859"/>
      <c r="AP71" s="859" t="s">
        <v>600</v>
      </c>
      <c r="AQ71" s="859"/>
      <c r="AR71" s="859"/>
      <c r="AS71" s="859"/>
      <c r="AT71" s="859"/>
      <c r="AU71" s="859" t="s">
        <v>600</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587</v>
      </c>
      <c r="C72" s="903"/>
      <c r="D72" s="903"/>
      <c r="E72" s="903"/>
      <c r="F72" s="903"/>
      <c r="G72" s="903"/>
      <c r="H72" s="903"/>
      <c r="I72" s="903"/>
      <c r="J72" s="903"/>
      <c r="K72" s="903"/>
      <c r="L72" s="903"/>
      <c r="M72" s="903"/>
      <c r="N72" s="903"/>
      <c r="O72" s="903"/>
      <c r="P72" s="904"/>
      <c r="Q72" s="905">
        <v>2032</v>
      </c>
      <c r="R72" s="859"/>
      <c r="S72" s="859"/>
      <c r="T72" s="859"/>
      <c r="U72" s="859"/>
      <c r="V72" s="859">
        <v>2006</v>
      </c>
      <c r="W72" s="859"/>
      <c r="X72" s="859"/>
      <c r="Y72" s="859"/>
      <c r="Z72" s="859"/>
      <c r="AA72" s="859">
        <v>26</v>
      </c>
      <c r="AB72" s="859"/>
      <c r="AC72" s="859"/>
      <c r="AD72" s="859"/>
      <c r="AE72" s="859"/>
      <c r="AF72" s="859">
        <v>26</v>
      </c>
      <c r="AG72" s="859"/>
      <c r="AH72" s="859"/>
      <c r="AI72" s="859"/>
      <c r="AJ72" s="859"/>
      <c r="AK72" s="859" t="s">
        <v>600</v>
      </c>
      <c r="AL72" s="859"/>
      <c r="AM72" s="859"/>
      <c r="AN72" s="859"/>
      <c r="AO72" s="859"/>
      <c r="AP72" s="859">
        <v>1316</v>
      </c>
      <c r="AQ72" s="859"/>
      <c r="AR72" s="859"/>
      <c r="AS72" s="859"/>
      <c r="AT72" s="859"/>
      <c r="AU72" s="859">
        <v>434</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588</v>
      </c>
      <c r="C73" s="903"/>
      <c r="D73" s="903"/>
      <c r="E73" s="903"/>
      <c r="F73" s="903"/>
      <c r="G73" s="903"/>
      <c r="H73" s="903"/>
      <c r="I73" s="903"/>
      <c r="J73" s="903"/>
      <c r="K73" s="903"/>
      <c r="L73" s="903"/>
      <c r="M73" s="903"/>
      <c r="N73" s="903"/>
      <c r="O73" s="903"/>
      <c r="P73" s="904"/>
      <c r="Q73" s="905">
        <v>405</v>
      </c>
      <c r="R73" s="859"/>
      <c r="S73" s="859"/>
      <c r="T73" s="859"/>
      <c r="U73" s="859"/>
      <c r="V73" s="859">
        <v>395</v>
      </c>
      <c r="W73" s="859"/>
      <c r="X73" s="859"/>
      <c r="Y73" s="859"/>
      <c r="Z73" s="859"/>
      <c r="AA73" s="859">
        <v>10</v>
      </c>
      <c r="AB73" s="859"/>
      <c r="AC73" s="859"/>
      <c r="AD73" s="859"/>
      <c r="AE73" s="859"/>
      <c r="AF73" s="859">
        <v>10</v>
      </c>
      <c r="AG73" s="859"/>
      <c r="AH73" s="859"/>
      <c r="AI73" s="859"/>
      <c r="AJ73" s="859"/>
      <c r="AK73" s="859" t="s">
        <v>600</v>
      </c>
      <c r="AL73" s="859"/>
      <c r="AM73" s="859"/>
      <c r="AN73" s="859"/>
      <c r="AO73" s="859"/>
      <c r="AP73" s="859">
        <v>299</v>
      </c>
      <c r="AQ73" s="859"/>
      <c r="AR73" s="859"/>
      <c r="AS73" s="859"/>
      <c r="AT73" s="859"/>
      <c r="AU73" s="859">
        <v>150</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589</v>
      </c>
      <c r="C74" s="903"/>
      <c r="D74" s="903"/>
      <c r="E74" s="903"/>
      <c r="F74" s="903"/>
      <c r="G74" s="903"/>
      <c r="H74" s="903"/>
      <c r="I74" s="903"/>
      <c r="J74" s="903"/>
      <c r="K74" s="903"/>
      <c r="L74" s="903"/>
      <c r="M74" s="903"/>
      <c r="N74" s="903"/>
      <c r="O74" s="903"/>
      <c r="P74" s="904"/>
      <c r="Q74" s="905">
        <v>163</v>
      </c>
      <c r="R74" s="859"/>
      <c r="S74" s="859"/>
      <c r="T74" s="859"/>
      <c r="U74" s="859"/>
      <c r="V74" s="859">
        <v>157</v>
      </c>
      <c r="W74" s="859"/>
      <c r="X74" s="859"/>
      <c r="Y74" s="859"/>
      <c r="Z74" s="859"/>
      <c r="AA74" s="859">
        <v>6</v>
      </c>
      <c r="AB74" s="859"/>
      <c r="AC74" s="859"/>
      <c r="AD74" s="859"/>
      <c r="AE74" s="859"/>
      <c r="AF74" s="859">
        <v>6</v>
      </c>
      <c r="AG74" s="859"/>
      <c r="AH74" s="859"/>
      <c r="AI74" s="859"/>
      <c r="AJ74" s="859"/>
      <c r="AK74" s="859" t="s">
        <v>600</v>
      </c>
      <c r="AL74" s="859"/>
      <c r="AM74" s="859"/>
      <c r="AN74" s="859"/>
      <c r="AO74" s="859"/>
      <c r="AP74" s="859">
        <v>165</v>
      </c>
      <c r="AQ74" s="859"/>
      <c r="AR74" s="859"/>
      <c r="AS74" s="859"/>
      <c r="AT74" s="859"/>
      <c r="AU74" s="859">
        <v>27</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590</v>
      </c>
      <c r="C75" s="903"/>
      <c r="D75" s="903"/>
      <c r="E75" s="903"/>
      <c r="F75" s="903"/>
      <c r="G75" s="903"/>
      <c r="H75" s="903"/>
      <c r="I75" s="903"/>
      <c r="J75" s="903"/>
      <c r="K75" s="903"/>
      <c r="L75" s="903"/>
      <c r="M75" s="903"/>
      <c r="N75" s="903"/>
      <c r="O75" s="903"/>
      <c r="P75" s="904"/>
      <c r="Q75" s="906">
        <v>6293</v>
      </c>
      <c r="R75" s="907"/>
      <c r="S75" s="907"/>
      <c r="T75" s="907"/>
      <c r="U75" s="863"/>
      <c r="V75" s="908">
        <v>6075</v>
      </c>
      <c r="W75" s="907"/>
      <c r="X75" s="907"/>
      <c r="Y75" s="907"/>
      <c r="Z75" s="863"/>
      <c r="AA75" s="908">
        <v>218</v>
      </c>
      <c r="AB75" s="907"/>
      <c r="AC75" s="907"/>
      <c r="AD75" s="907"/>
      <c r="AE75" s="863"/>
      <c r="AF75" s="908">
        <v>218</v>
      </c>
      <c r="AG75" s="907"/>
      <c r="AH75" s="907"/>
      <c r="AI75" s="907"/>
      <c r="AJ75" s="863"/>
      <c r="AK75" s="859" t="s">
        <v>600</v>
      </c>
      <c r="AL75" s="859"/>
      <c r="AM75" s="859"/>
      <c r="AN75" s="859"/>
      <c r="AO75" s="859"/>
      <c r="AP75" s="859">
        <v>13715</v>
      </c>
      <c r="AQ75" s="859"/>
      <c r="AR75" s="859"/>
      <c r="AS75" s="859"/>
      <c r="AT75" s="859"/>
      <c r="AU75" s="859">
        <v>1353</v>
      </c>
      <c r="AV75" s="859"/>
      <c r="AW75" s="859"/>
      <c r="AX75" s="859"/>
      <c r="AY75" s="859"/>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591</v>
      </c>
      <c r="C76" s="903"/>
      <c r="D76" s="903"/>
      <c r="E76" s="903"/>
      <c r="F76" s="903"/>
      <c r="G76" s="903"/>
      <c r="H76" s="903"/>
      <c r="I76" s="903"/>
      <c r="J76" s="903"/>
      <c r="K76" s="903"/>
      <c r="L76" s="903"/>
      <c r="M76" s="903"/>
      <c r="N76" s="903"/>
      <c r="O76" s="903"/>
      <c r="P76" s="904"/>
      <c r="Q76" s="906">
        <v>2</v>
      </c>
      <c r="R76" s="907"/>
      <c r="S76" s="907"/>
      <c r="T76" s="907"/>
      <c r="U76" s="863"/>
      <c r="V76" s="908">
        <v>1</v>
      </c>
      <c r="W76" s="907"/>
      <c r="X76" s="907"/>
      <c r="Y76" s="907"/>
      <c r="Z76" s="863"/>
      <c r="AA76" s="908">
        <v>1</v>
      </c>
      <c r="AB76" s="907"/>
      <c r="AC76" s="907"/>
      <c r="AD76" s="907"/>
      <c r="AE76" s="863"/>
      <c r="AF76" s="908">
        <v>1</v>
      </c>
      <c r="AG76" s="907"/>
      <c r="AH76" s="907"/>
      <c r="AI76" s="907"/>
      <c r="AJ76" s="863"/>
      <c r="AK76" s="859" t="s">
        <v>600</v>
      </c>
      <c r="AL76" s="859"/>
      <c r="AM76" s="859"/>
      <c r="AN76" s="859"/>
      <c r="AO76" s="859"/>
      <c r="AP76" s="859" t="s">
        <v>600</v>
      </c>
      <c r="AQ76" s="859"/>
      <c r="AR76" s="859"/>
      <c r="AS76" s="859"/>
      <c r="AT76" s="859"/>
      <c r="AU76" s="859" t="s">
        <v>600</v>
      </c>
      <c r="AV76" s="859"/>
      <c r="AW76" s="859"/>
      <c r="AX76" s="859"/>
      <c r="AY76" s="859"/>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592</v>
      </c>
      <c r="C77" s="903"/>
      <c r="D77" s="903"/>
      <c r="E77" s="903"/>
      <c r="F77" s="903"/>
      <c r="G77" s="903"/>
      <c r="H77" s="903"/>
      <c r="I77" s="903"/>
      <c r="J77" s="903"/>
      <c r="K77" s="903"/>
      <c r="L77" s="903"/>
      <c r="M77" s="903"/>
      <c r="N77" s="903"/>
      <c r="O77" s="903"/>
      <c r="P77" s="904"/>
      <c r="Q77" s="906">
        <v>661</v>
      </c>
      <c r="R77" s="907"/>
      <c r="S77" s="907"/>
      <c r="T77" s="907"/>
      <c r="U77" s="863"/>
      <c r="V77" s="908">
        <v>535</v>
      </c>
      <c r="W77" s="907"/>
      <c r="X77" s="907"/>
      <c r="Y77" s="907"/>
      <c r="Z77" s="863"/>
      <c r="AA77" s="908">
        <v>126</v>
      </c>
      <c r="AB77" s="907"/>
      <c r="AC77" s="907"/>
      <c r="AD77" s="907"/>
      <c r="AE77" s="863"/>
      <c r="AF77" s="908">
        <v>126</v>
      </c>
      <c r="AG77" s="907"/>
      <c r="AH77" s="907"/>
      <c r="AI77" s="907"/>
      <c r="AJ77" s="863"/>
      <c r="AK77" s="908" t="s">
        <v>602</v>
      </c>
      <c r="AL77" s="907"/>
      <c r="AM77" s="907"/>
      <c r="AN77" s="907"/>
      <c r="AO77" s="863"/>
      <c r="AP77" s="908" t="s">
        <v>599</v>
      </c>
      <c r="AQ77" s="907"/>
      <c r="AR77" s="907"/>
      <c r="AS77" s="907"/>
      <c r="AT77" s="863"/>
      <c r="AU77" s="908" t="s">
        <v>599</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593</v>
      </c>
      <c r="C78" s="903"/>
      <c r="D78" s="903"/>
      <c r="E78" s="903"/>
      <c r="F78" s="903"/>
      <c r="G78" s="903"/>
      <c r="H78" s="903"/>
      <c r="I78" s="903"/>
      <c r="J78" s="903"/>
      <c r="K78" s="903"/>
      <c r="L78" s="903"/>
      <c r="M78" s="903"/>
      <c r="N78" s="903"/>
      <c r="O78" s="903"/>
      <c r="P78" s="904"/>
      <c r="Q78" s="905">
        <v>835177</v>
      </c>
      <c r="R78" s="859"/>
      <c r="S78" s="859"/>
      <c r="T78" s="859"/>
      <c r="U78" s="859"/>
      <c r="V78" s="859">
        <v>803839</v>
      </c>
      <c r="W78" s="859"/>
      <c r="X78" s="859"/>
      <c r="Y78" s="859"/>
      <c r="Z78" s="859"/>
      <c r="AA78" s="859">
        <v>31338</v>
      </c>
      <c r="AB78" s="859"/>
      <c r="AC78" s="859"/>
      <c r="AD78" s="859"/>
      <c r="AE78" s="859"/>
      <c r="AF78" s="859">
        <v>31338</v>
      </c>
      <c r="AG78" s="859"/>
      <c r="AH78" s="859"/>
      <c r="AI78" s="859"/>
      <c r="AJ78" s="859"/>
      <c r="AK78" s="859">
        <v>7164</v>
      </c>
      <c r="AL78" s="859"/>
      <c r="AM78" s="859"/>
      <c r="AN78" s="859"/>
      <c r="AO78" s="859"/>
      <c r="AP78" s="859" t="s">
        <v>599</v>
      </c>
      <c r="AQ78" s="859"/>
      <c r="AR78" s="859"/>
      <c r="AS78" s="859"/>
      <c r="AT78" s="859"/>
      <c r="AU78" s="859" t="s">
        <v>599</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594</v>
      </c>
      <c r="C79" s="903"/>
      <c r="D79" s="903"/>
      <c r="E79" s="903"/>
      <c r="F79" s="903"/>
      <c r="G79" s="903"/>
      <c r="H79" s="903"/>
      <c r="I79" s="903"/>
      <c r="J79" s="903"/>
      <c r="K79" s="903"/>
      <c r="L79" s="903"/>
      <c r="M79" s="903"/>
      <c r="N79" s="903"/>
      <c r="O79" s="903"/>
      <c r="P79" s="904"/>
      <c r="Q79" s="905">
        <v>12683</v>
      </c>
      <c r="R79" s="859"/>
      <c r="S79" s="859"/>
      <c r="T79" s="859"/>
      <c r="U79" s="859"/>
      <c r="V79" s="859">
        <v>10355</v>
      </c>
      <c r="W79" s="859"/>
      <c r="X79" s="859"/>
      <c r="Y79" s="859"/>
      <c r="Z79" s="859"/>
      <c r="AA79" s="859">
        <v>2328</v>
      </c>
      <c r="AB79" s="859"/>
      <c r="AC79" s="859"/>
      <c r="AD79" s="859"/>
      <c r="AE79" s="859"/>
      <c r="AF79" s="859">
        <v>2328</v>
      </c>
      <c r="AG79" s="859"/>
      <c r="AH79" s="859"/>
      <c r="AI79" s="859"/>
      <c r="AJ79" s="859"/>
      <c r="AK79" s="859" t="s">
        <v>602</v>
      </c>
      <c r="AL79" s="859"/>
      <c r="AM79" s="859"/>
      <c r="AN79" s="859"/>
      <c r="AO79" s="859"/>
      <c r="AP79" s="859" t="s">
        <v>599</v>
      </c>
      <c r="AQ79" s="859"/>
      <c r="AR79" s="859"/>
      <c r="AS79" s="859"/>
      <c r="AT79" s="859"/>
      <c r="AU79" s="859" t="s">
        <v>599</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388</v>
      </c>
      <c r="B88" s="818" t="s">
        <v>420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f>+AF68+AF69+AF70+AF71+AF72+AF73+AF74+AF75+AF76+AF77+AF78+AF79</f>
        <v>34086</v>
      </c>
      <c r="AG88" s="873"/>
      <c r="AH88" s="873"/>
      <c r="AI88" s="873"/>
      <c r="AJ88" s="873"/>
      <c r="AK88" s="870"/>
      <c r="AL88" s="870"/>
      <c r="AM88" s="870"/>
      <c r="AN88" s="870"/>
      <c r="AO88" s="870"/>
      <c r="AP88" s="873">
        <f>+AP68+AP72+AP73+AP74+AP75</f>
        <v>15581</v>
      </c>
      <c r="AQ88" s="873"/>
      <c r="AR88" s="873"/>
      <c r="AS88" s="873"/>
      <c r="AT88" s="873"/>
      <c r="AU88" s="873">
        <f>+AU68+AU72+AU73+AU74+AU75</f>
        <v>1992</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8" t="s">
        <v>421</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f>+CR7+CR8+CR9+CR10+CR11</f>
        <v>857</v>
      </c>
      <c r="CS102" s="881"/>
      <c r="CT102" s="881"/>
      <c r="CU102" s="881"/>
      <c r="CV102" s="920"/>
      <c r="CW102" s="919">
        <v>2</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429</v>
      </c>
      <c r="AB109" s="922"/>
      <c r="AC109" s="922"/>
      <c r="AD109" s="922"/>
      <c r="AE109" s="923"/>
      <c r="AF109" s="921" t="s">
        <v>430</v>
      </c>
      <c r="AG109" s="922"/>
      <c r="AH109" s="922"/>
      <c r="AI109" s="922"/>
      <c r="AJ109" s="923"/>
      <c r="AK109" s="921" t="s">
        <v>302</v>
      </c>
      <c r="AL109" s="922"/>
      <c r="AM109" s="922"/>
      <c r="AN109" s="922"/>
      <c r="AO109" s="923"/>
      <c r="AP109" s="921" t="s">
        <v>431</v>
      </c>
      <c r="AQ109" s="922"/>
      <c r="AR109" s="922"/>
      <c r="AS109" s="922"/>
      <c r="AT109" s="924"/>
      <c r="AU109" s="941" t="s">
        <v>428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429</v>
      </c>
      <c r="BR109" s="922"/>
      <c r="BS109" s="922"/>
      <c r="BT109" s="922"/>
      <c r="BU109" s="923"/>
      <c r="BV109" s="921" t="s">
        <v>430</v>
      </c>
      <c r="BW109" s="922"/>
      <c r="BX109" s="922"/>
      <c r="BY109" s="922"/>
      <c r="BZ109" s="923"/>
      <c r="CA109" s="921" t="s">
        <v>302</v>
      </c>
      <c r="CB109" s="922"/>
      <c r="CC109" s="922"/>
      <c r="CD109" s="922"/>
      <c r="CE109" s="923"/>
      <c r="CF109" s="942" t="s">
        <v>431</v>
      </c>
      <c r="CG109" s="942"/>
      <c r="CH109" s="942"/>
      <c r="CI109" s="942"/>
      <c r="CJ109" s="942"/>
      <c r="CK109" s="921" t="s">
        <v>432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429</v>
      </c>
      <c r="DH109" s="922"/>
      <c r="DI109" s="922"/>
      <c r="DJ109" s="922"/>
      <c r="DK109" s="923"/>
      <c r="DL109" s="921" t="s">
        <v>430</v>
      </c>
      <c r="DM109" s="922"/>
      <c r="DN109" s="922"/>
      <c r="DO109" s="922"/>
      <c r="DP109" s="923"/>
      <c r="DQ109" s="921" t="s">
        <v>302</v>
      </c>
      <c r="DR109" s="922"/>
      <c r="DS109" s="922"/>
      <c r="DT109" s="922"/>
      <c r="DU109" s="923"/>
      <c r="DV109" s="921" t="s">
        <v>431</v>
      </c>
      <c r="DW109" s="922"/>
      <c r="DX109" s="922"/>
      <c r="DY109" s="922"/>
      <c r="DZ109" s="924"/>
    </row>
    <row r="110" spans="1:131" s="226" customFormat="1" ht="26.25" customHeight="1" x14ac:dyDescent="0.15">
      <c r="A110" s="925" t="s">
        <v>433</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3673284</v>
      </c>
      <c r="AB110" s="929"/>
      <c r="AC110" s="929"/>
      <c r="AD110" s="929"/>
      <c r="AE110" s="930"/>
      <c r="AF110" s="931">
        <v>3476822</v>
      </c>
      <c r="AG110" s="929"/>
      <c r="AH110" s="929"/>
      <c r="AI110" s="929"/>
      <c r="AJ110" s="930"/>
      <c r="AK110" s="931">
        <v>3603113</v>
      </c>
      <c r="AL110" s="929"/>
      <c r="AM110" s="929"/>
      <c r="AN110" s="929"/>
      <c r="AO110" s="930"/>
      <c r="AP110" s="932">
        <v>32.9</v>
      </c>
      <c r="AQ110" s="933"/>
      <c r="AR110" s="933"/>
      <c r="AS110" s="933"/>
      <c r="AT110" s="934"/>
      <c r="AU110" s="935" t="s">
        <v>73</v>
      </c>
      <c r="AV110" s="936"/>
      <c r="AW110" s="936"/>
      <c r="AX110" s="936"/>
      <c r="AY110" s="936"/>
      <c r="AZ110" s="958" t="s">
        <v>434</v>
      </c>
      <c r="BA110" s="926"/>
      <c r="BB110" s="926"/>
      <c r="BC110" s="926"/>
      <c r="BD110" s="926"/>
      <c r="BE110" s="926"/>
      <c r="BF110" s="926"/>
      <c r="BG110" s="926"/>
      <c r="BH110" s="926"/>
      <c r="BI110" s="926"/>
      <c r="BJ110" s="926"/>
      <c r="BK110" s="926"/>
      <c r="BL110" s="926"/>
      <c r="BM110" s="926"/>
      <c r="BN110" s="926"/>
      <c r="BO110" s="926"/>
      <c r="BP110" s="927"/>
      <c r="BQ110" s="959">
        <v>30629474</v>
      </c>
      <c r="BR110" s="960"/>
      <c r="BS110" s="960"/>
      <c r="BT110" s="960"/>
      <c r="BU110" s="960"/>
      <c r="BV110" s="960">
        <v>29574228</v>
      </c>
      <c r="BW110" s="960"/>
      <c r="BX110" s="960"/>
      <c r="BY110" s="960"/>
      <c r="BZ110" s="960"/>
      <c r="CA110" s="960">
        <v>28693884</v>
      </c>
      <c r="CB110" s="960"/>
      <c r="CC110" s="960"/>
      <c r="CD110" s="960"/>
      <c r="CE110" s="960"/>
      <c r="CF110" s="973">
        <v>261.7</v>
      </c>
      <c r="CG110" s="974"/>
      <c r="CH110" s="974"/>
      <c r="CI110" s="974"/>
      <c r="CJ110" s="974"/>
      <c r="CK110" s="975" t="s">
        <v>435</v>
      </c>
      <c r="CL110" s="976"/>
      <c r="CM110" s="958" t="s">
        <v>436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126</v>
      </c>
      <c r="DH110" s="960"/>
      <c r="DI110" s="960"/>
      <c r="DJ110" s="960"/>
      <c r="DK110" s="960"/>
      <c r="DL110" s="960" t="s">
        <v>126</v>
      </c>
      <c r="DM110" s="960"/>
      <c r="DN110" s="960"/>
      <c r="DO110" s="960"/>
      <c r="DP110" s="960"/>
      <c r="DQ110" s="960" t="s">
        <v>126</v>
      </c>
      <c r="DR110" s="960"/>
      <c r="DS110" s="960"/>
      <c r="DT110" s="960"/>
      <c r="DU110" s="960"/>
      <c r="DV110" s="961" t="s">
        <v>126</v>
      </c>
      <c r="DW110" s="961"/>
      <c r="DX110" s="961"/>
      <c r="DY110" s="961"/>
      <c r="DZ110" s="962"/>
    </row>
    <row r="111" spans="1:131" s="226" customFormat="1" ht="26.25" customHeight="1" x14ac:dyDescent="0.15">
      <c r="A111" s="963" t="s">
        <v>437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126</v>
      </c>
      <c r="AB111" s="967"/>
      <c r="AC111" s="967"/>
      <c r="AD111" s="967"/>
      <c r="AE111" s="968"/>
      <c r="AF111" s="969" t="s">
        <v>126</v>
      </c>
      <c r="AG111" s="967"/>
      <c r="AH111" s="967"/>
      <c r="AI111" s="967"/>
      <c r="AJ111" s="968"/>
      <c r="AK111" s="969" t="s">
        <v>126</v>
      </c>
      <c r="AL111" s="967"/>
      <c r="AM111" s="967"/>
      <c r="AN111" s="967"/>
      <c r="AO111" s="968"/>
      <c r="AP111" s="970" t="s">
        <v>126</v>
      </c>
      <c r="AQ111" s="971"/>
      <c r="AR111" s="971"/>
      <c r="AS111" s="971"/>
      <c r="AT111" s="972"/>
      <c r="AU111" s="937"/>
      <c r="AV111" s="938"/>
      <c r="AW111" s="938"/>
      <c r="AX111" s="938"/>
      <c r="AY111" s="938"/>
      <c r="AZ111" s="951" t="s">
        <v>438</v>
      </c>
      <c r="BA111" s="952"/>
      <c r="BB111" s="952"/>
      <c r="BC111" s="952"/>
      <c r="BD111" s="952"/>
      <c r="BE111" s="952"/>
      <c r="BF111" s="952"/>
      <c r="BG111" s="952"/>
      <c r="BH111" s="952"/>
      <c r="BI111" s="952"/>
      <c r="BJ111" s="952"/>
      <c r="BK111" s="952"/>
      <c r="BL111" s="952"/>
      <c r="BM111" s="952"/>
      <c r="BN111" s="952"/>
      <c r="BO111" s="952"/>
      <c r="BP111" s="953"/>
      <c r="BQ111" s="954">
        <v>50754</v>
      </c>
      <c r="BR111" s="955"/>
      <c r="BS111" s="955"/>
      <c r="BT111" s="955"/>
      <c r="BU111" s="955"/>
      <c r="BV111" s="955">
        <v>38933</v>
      </c>
      <c r="BW111" s="955"/>
      <c r="BX111" s="955"/>
      <c r="BY111" s="955"/>
      <c r="BZ111" s="955"/>
      <c r="CA111" s="955">
        <v>27099</v>
      </c>
      <c r="CB111" s="955"/>
      <c r="CC111" s="955"/>
      <c r="CD111" s="955"/>
      <c r="CE111" s="955"/>
      <c r="CF111" s="949">
        <v>0.2</v>
      </c>
      <c r="CG111" s="950"/>
      <c r="CH111" s="950"/>
      <c r="CI111" s="950"/>
      <c r="CJ111" s="950"/>
      <c r="CK111" s="977"/>
      <c r="CL111" s="978"/>
      <c r="CM111" s="951" t="s">
        <v>439</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126</v>
      </c>
      <c r="DH111" s="955"/>
      <c r="DI111" s="955"/>
      <c r="DJ111" s="955"/>
      <c r="DK111" s="955"/>
      <c r="DL111" s="955" t="s">
        <v>126</v>
      </c>
      <c r="DM111" s="955"/>
      <c r="DN111" s="955"/>
      <c r="DO111" s="955"/>
      <c r="DP111" s="955"/>
      <c r="DQ111" s="955" t="s">
        <v>126</v>
      </c>
      <c r="DR111" s="955"/>
      <c r="DS111" s="955"/>
      <c r="DT111" s="955"/>
      <c r="DU111" s="955"/>
      <c r="DV111" s="956" t="s">
        <v>126</v>
      </c>
      <c r="DW111" s="956"/>
      <c r="DX111" s="956"/>
      <c r="DY111" s="956"/>
      <c r="DZ111" s="957"/>
    </row>
    <row r="112" spans="1:131" s="226" customFormat="1" ht="26.25" customHeight="1" x14ac:dyDescent="0.15">
      <c r="A112" s="981" t="s">
        <v>440</v>
      </c>
      <c r="B112" s="982"/>
      <c r="C112" s="952" t="s">
        <v>441</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442</v>
      </c>
      <c r="AB112" s="988"/>
      <c r="AC112" s="988"/>
      <c r="AD112" s="988"/>
      <c r="AE112" s="989"/>
      <c r="AF112" s="990" t="s">
        <v>126</v>
      </c>
      <c r="AG112" s="988"/>
      <c r="AH112" s="988"/>
      <c r="AI112" s="988"/>
      <c r="AJ112" s="989"/>
      <c r="AK112" s="990" t="s">
        <v>126</v>
      </c>
      <c r="AL112" s="988"/>
      <c r="AM112" s="988"/>
      <c r="AN112" s="988"/>
      <c r="AO112" s="989"/>
      <c r="AP112" s="991" t="s">
        <v>126</v>
      </c>
      <c r="AQ112" s="992"/>
      <c r="AR112" s="992"/>
      <c r="AS112" s="992"/>
      <c r="AT112" s="993"/>
      <c r="AU112" s="937"/>
      <c r="AV112" s="938"/>
      <c r="AW112" s="938"/>
      <c r="AX112" s="938"/>
      <c r="AY112" s="938"/>
      <c r="AZ112" s="951" t="s">
        <v>443</v>
      </c>
      <c r="BA112" s="952"/>
      <c r="BB112" s="952"/>
      <c r="BC112" s="952"/>
      <c r="BD112" s="952"/>
      <c r="BE112" s="952"/>
      <c r="BF112" s="952"/>
      <c r="BG112" s="952"/>
      <c r="BH112" s="952"/>
      <c r="BI112" s="952"/>
      <c r="BJ112" s="952"/>
      <c r="BK112" s="952"/>
      <c r="BL112" s="952"/>
      <c r="BM112" s="952"/>
      <c r="BN112" s="952"/>
      <c r="BO112" s="952"/>
      <c r="BP112" s="953"/>
      <c r="BQ112" s="954">
        <v>10862798</v>
      </c>
      <c r="BR112" s="955"/>
      <c r="BS112" s="955"/>
      <c r="BT112" s="955"/>
      <c r="BU112" s="955"/>
      <c r="BV112" s="955">
        <v>10265103</v>
      </c>
      <c r="BW112" s="955"/>
      <c r="BX112" s="955"/>
      <c r="BY112" s="955"/>
      <c r="BZ112" s="955"/>
      <c r="CA112" s="955">
        <v>10765743</v>
      </c>
      <c r="CB112" s="955"/>
      <c r="CC112" s="955"/>
      <c r="CD112" s="955"/>
      <c r="CE112" s="955"/>
      <c r="CF112" s="949">
        <v>98.2</v>
      </c>
      <c r="CG112" s="950"/>
      <c r="CH112" s="950"/>
      <c r="CI112" s="950"/>
      <c r="CJ112" s="950"/>
      <c r="CK112" s="977"/>
      <c r="CL112" s="978"/>
      <c r="CM112" s="951" t="s">
        <v>444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126</v>
      </c>
      <c r="DH112" s="955"/>
      <c r="DI112" s="955"/>
      <c r="DJ112" s="955"/>
      <c r="DK112" s="955"/>
      <c r="DL112" s="955" t="s">
        <v>445</v>
      </c>
      <c r="DM112" s="955"/>
      <c r="DN112" s="955"/>
      <c r="DO112" s="955"/>
      <c r="DP112" s="955"/>
      <c r="DQ112" s="955" t="s">
        <v>126</v>
      </c>
      <c r="DR112" s="955"/>
      <c r="DS112" s="955"/>
      <c r="DT112" s="955"/>
      <c r="DU112" s="955"/>
      <c r="DV112" s="956" t="s">
        <v>126</v>
      </c>
      <c r="DW112" s="956"/>
      <c r="DX112" s="956"/>
      <c r="DY112" s="956"/>
      <c r="DZ112" s="957"/>
    </row>
    <row r="113" spans="1:130" s="226" customFormat="1" ht="26.25" customHeight="1" x14ac:dyDescent="0.15">
      <c r="A113" s="983"/>
      <c r="B113" s="984"/>
      <c r="C113" s="952" t="s">
        <v>446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610898</v>
      </c>
      <c r="AB113" s="967"/>
      <c r="AC113" s="967"/>
      <c r="AD113" s="967"/>
      <c r="AE113" s="968"/>
      <c r="AF113" s="969">
        <v>569034</v>
      </c>
      <c r="AG113" s="967"/>
      <c r="AH113" s="967"/>
      <c r="AI113" s="967"/>
      <c r="AJ113" s="968"/>
      <c r="AK113" s="969">
        <v>545000</v>
      </c>
      <c r="AL113" s="967"/>
      <c r="AM113" s="967"/>
      <c r="AN113" s="967"/>
      <c r="AO113" s="968"/>
      <c r="AP113" s="970">
        <v>5</v>
      </c>
      <c r="AQ113" s="971"/>
      <c r="AR113" s="971"/>
      <c r="AS113" s="971"/>
      <c r="AT113" s="972"/>
      <c r="AU113" s="937"/>
      <c r="AV113" s="938"/>
      <c r="AW113" s="938"/>
      <c r="AX113" s="938"/>
      <c r="AY113" s="938"/>
      <c r="AZ113" s="951" t="s">
        <v>447</v>
      </c>
      <c r="BA113" s="952"/>
      <c r="BB113" s="952"/>
      <c r="BC113" s="952"/>
      <c r="BD113" s="952"/>
      <c r="BE113" s="952"/>
      <c r="BF113" s="952"/>
      <c r="BG113" s="952"/>
      <c r="BH113" s="952"/>
      <c r="BI113" s="952"/>
      <c r="BJ113" s="952"/>
      <c r="BK113" s="952"/>
      <c r="BL113" s="952"/>
      <c r="BM113" s="952"/>
      <c r="BN113" s="952"/>
      <c r="BO113" s="952"/>
      <c r="BP113" s="953"/>
      <c r="BQ113" s="954">
        <v>2786958</v>
      </c>
      <c r="BR113" s="955"/>
      <c r="BS113" s="955"/>
      <c r="BT113" s="955"/>
      <c r="BU113" s="955"/>
      <c r="BV113" s="955">
        <v>2465559</v>
      </c>
      <c r="BW113" s="955"/>
      <c r="BX113" s="955"/>
      <c r="BY113" s="955"/>
      <c r="BZ113" s="955"/>
      <c r="CA113" s="955">
        <v>1991165</v>
      </c>
      <c r="CB113" s="955"/>
      <c r="CC113" s="955"/>
      <c r="CD113" s="955"/>
      <c r="CE113" s="955"/>
      <c r="CF113" s="949">
        <v>18.2</v>
      </c>
      <c r="CG113" s="950"/>
      <c r="CH113" s="950"/>
      <c r="CI113" s="950"/>
      <c r="CJ113" s="950"/>
      <c r="CK113" s="977"/>
      <c r="CL113" s="978"/>
      <c r="CM113" s="951" t="s">
        <v>448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126</v>
      </c>
      <c r="DH113" s="988"/>
      <c r="DI113" s="988"/>
      <c r="DJ113" s="988"/>
      <c r="DK113" s="989"/>
      <c r="DL113" s="990" t="s">
        <v>126</v>
      </c>
      <c r="DM113" s="988"/>
      <c r="DN113" s="988"/>
      <c r="DO113" s="988"/>
      <c r="DP113" s="989"/>
      <c r="DQ113" s="990" t="s">
        <v>126</v>
      </c>
      <c r="DR113" s="988"/>
      <c r="DS113" s="988"/>
      <c r="DT113" s="988"/>
      <c r="DU113" s="989"/>
      <c r="DV113" s="991" t="s">
        <v>126</v>
      </c>
      <c r="DW113" s="992"/>
      <c r="DX113" s="992"/>
      <c r="DY113" s="992"/>
      <c r="DZ113" s="993"/>
    </row>
    <row r="114" spans="1:130" s="226" customFormat="1" ht="26.25" customHeight="1" x14ac:dyDescent="0.15">
      <c r="A114" s="983"/>
      <c r="B114" s="984"/>
      <c r="C114" s="952" t="s">
        <v>449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222946</v>
      </c>
      <c r="AB114" s="988"/>
      <c r="AC114" s="988"/>
      <c r="AD114" s="988"/>
      <c r="AE114" s="989"/>
      <c r="AF114" s="990">
        <v>266114</v>
      </c>
      <c r="AG114" s="988"/>
      <c r="AH114" s="988"/>
      <c r="AI114" s="988"/>
      <c r="AJ114" s="989"/>
      <c r="AK114" s="990">
        <v>195679</v>
      </c>
      <c r="AL114" s="988"/>
      <c r="AM114" s="988"/>
      <c r="AN114" s="988"/>
      <c r="AO114" s="989"/>
      <c r="AP114" s="991">
        <v>1.8</v>
      </c>
      <c r="AQ114" s="992"/>
      <c r="AR114" s="992"/>
      <c r="AS114" s="992"/>
      <c r="AT114" s="993"/>
      <c r="AU114" s="937"/>
      <c r="AV114" s="938"/>
      <c r="AW114" s="938"/>
      <c r="AX114" s="938"/>
      <c r="AY114" s="938"/>
      <c r="AZ114" s="951" t="s">
        <v>450</v>
      </c>
      <c r="BA114" s="952"/>
      <c r="BB114" s="952"/>
      <c r="BC114" s="952"/>
      <c r="BD114" s="952"/>
      <c r="BE114" s="952"/>
      <c r="BF114" s="952"/>
      <c r="BG114" s="952"/>
      <c r="BH114" s="952"/>
      <c r="BI114" s="952"/>
      <c r="BJ114" s="952"/>
      <c r="BK114" s="952"/>
      <c r="BL114" s="952"/>
      <c r="BM114" s="952"/>
      <c r="BN114" s="952"/>
      <c r="BO114" s="952"/>
      <c r="BP114" s="953"/>
      <c r="BQ114" s="954">
        <v>2838287</v>
      </c>
      <c r="BR114" s="955"/>
      <c r="BS114" s="955"/>
      <c r="BT114" s="955"/>
      <c r="BU114" s="955"/>
      <c r="BV114" s="955">
        <v>2816920</v>
      </c>
      <c r="BW114" s="955"/>
      <c r="BX114" s="955"/>
      <c r="BY114" s="955"/>
      <c r="BZ114" s="955"/>
      <c r="CA114" s="955">
        <v>2810643</v>
      </c>
      <c r="CB114" s="955"/>
      <c r="CC114" s="955"/>
      <c r="CD114" s="955"/>
      <c r="CE114" s="955"/>
      <c r="CF114" s="949">
        <v>25.6</v>
      </c>
      <c r="CG114" s="950"/>
      <c r="CH114" s="950"/>
      <c r="CI114" s="950"/>
      <c r="CJ114" s="950"/>
      <c r="CK114" s="977"/>
      <c r="CL114" s="978"/>
      <c r="CM114" s="951" t="s">
        <v>451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126</v>
      </c>
      <c r="DH114" s="988"/>
      <c r="DI114" s="988"/>
      <c r="DJ114" s="988"/>
      <c r="DK114" s="989"/>
      <c r="DL114" s="990" t="s">
        <v>126</v>
      </c>
      <c r="DM114" s="988"/>
      <c r="DN114" s="988"/>
      <c r="DO114" s="988"/>
      <c r="DP114" s="989"/>
      <c r="DQ114" s="990" t="s">
        <v>126</v>
      </c>
      <c r="DR114" s="988"/>
      <c r="DS114" s="988"/>
      <c r="DT114" s="988"/>
      <c r="DU114" s="989"/>
      <c r="DV114" s="991" t="s">
        <v>126</v>
      </c>
      <c r="DW114" s="992"/>
      <c r="DX114" s="992"/>
      <c r="DY114" s="992"/>
      <c r="DZ114" s="993"/>
    </row>
    <row r="115" spans="1:130" s="226" customFormat="1" ht="26.25" customHeight="1" x14ac:dyDescent="0.15">
      <c r="A115" s="983"/>
      <c r="B115" s="984"/>
      <c r="C115" s="952" t="s">
        <v>452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11767</v>
      </c>
      <c r="AB115" s="967"/>
      <c r="AC115" s="967"/>
      <c r="AD115" s="967"/>
      <c r="AE115" s="968"/>
      <c r="AF115" s="969">
        <v>11676</v>
      </c>
      <c r="AG115" s="967"/>
      <c r="AH115" s="967"/>
      <c r="AI115" s="967"/>
      <c r="AJ115" s="968"/>
      <c r="AK115" s="969">
        <v>11620</v>
      </c>
      <c r="AL115" s="967"/>
      <c r="AM115" s="967"/>
      <c r="AN115" s="967"/>
      <c r="AO115" s="968"/>
      <c r="AP115" s="970">
        <v>0.1</v>
      </c>
      <c r="AQ115" s="971"/>
      <c r="AR115" s="971"/>
      <c r="AS115" s="971"/>
      <c r="AT115" s="972"/>
      <c r="AU115" s="937"/>
      <c r="AV115" s="938"/>
      <c r="AW115" s="938"/>
      <c r="AX115" s="938"/>
      <c r="AY115" s="938"/>
      <c r="AZ115" s="951" t="s">
        <v>453</v>
      </c>
      <c r="BA115" s="952"/>
      <c r="BB115" s="952"/>
      <c r="BC115" s="952"/>
      <c r="BD115" s="952"/>
      <c r="BE115" s="952"/>
      <c r="BF115" s="952"/>
      <c r="BG115" s="952"/>
      <c r="BH115" s="952"/>
      <c r="BI115" s="952"/>
      <c r="BJ115" s="952"/>
      <c r="BK115" s="952"/>
      <c r="BL115" s="952"/>
      <c r="BM115" s="952"/>
      <c r="BN115" s="952"/>
      <c r="BO115" s="952"/>
      <c r="BP115" s="953"/>
      <c r="BQ115" s="954" t="s">
        <v>126</v>
      </c>
      <c r="BR115" s="955"/>
      <c r="BS115" s="955"/>
      <c r="BT115" s="955"/>
      <c r="BU115" s="955"/>
      <c r="BV115" s="955" t="s">
        <v>126</v>
      </c>
      <c r="BW115" s="955"/>
      <c r="BX115" s="955"/>
      <c r="BY115" s="955"/>
      <c r="BZ115" s="955"/>
      <c r="CA115" s="955" t="s">
        <v>445</v>
      </c>
      <c r="CB115" s="955"/>
      <c r="CC115" s="955"/>
      <c r="CD115" s="955"/>
      <c r="CE115" s="955"/>
      <c r="CF115" s="949" t="s">
        <v>126</v>
      </c>
      <c r="CG115" s="950"/>
      <c r="CH115" s="950"/>
      <c r="CI115" s="950"/>
      <c r="CJ115" s="950"/>
      <c r="CK115" s="977"/>
      <c r="CL115" s="978"/>
      <c r="CM115" s="951" t="s">
        <v>454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126</v>
      </c>
      <c r="DH115" s="988"/>
      <c r="DI115" s="988"/>
      <c r="DJ115" s="988"/>
      <c r="DK115" s="989"/>
      <c r="DL115" s="990" t="s">
        <v>126</v>
      </c>
      <c r="DM115" s="988"/>
      <c r="DN115" s="988"/>
      <c r="DO115" s="988"/>
      <c r="DP115" s="989"/>
      <c r="DQ115" s="990" t="s">
        <v>126</v>
      </c>
      <c r="DR115" s="988"/>
      <c r="DS115" s="988"/>
      <c r="DT115" s="988"/>
      <c r="DU115" s="989"/>
      <c r="DV115" s="991" t="s">
        <v>126</v>
      </c>
      <c r="DW115" s="992"/>
      <c r="DX115" s="992"/>
      <c r="DY115" s="992"/>
      <c r="DZ115" s="993"/>
    </row>
    <row r="116" spans="1:130" s="226" customFormat="1" ht="26.25" customHeight="1" x14ac:dyDescent="0.15">
      <c r="A116" s="985"/>
      <c r="B116" s="986"/>
      <c r="C116" s="994" t="s">
        <v>455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9</v>
      </c>
      <c r="AB116" s="988"/>
      <c r="AC116" s="988"/>
      <c r="AD116" s="988"/>
      <c r="AE116" s="989"/>
      <c r="AF116" s="990">
        <v>119</v>
      </c>
      <c r="AG116" s="988"/>
      <c r="AH116" s="988"/>
      <c r="AI116" s="988"/>
      <c r="AJ116" s="989"/>
      <c r="AK116" s="990">
        <v>329</v>
      </c>
      <c r="AL116" s="988"/>
      <c r="AM116" s="988"/>
      <c r="AN116" s="988"/>
      <c r="AO116" s="989"/>
      <c r="AP116" s="991">
        <v>0</v>
      </c>
      <c r="AQ116" s="992"/>
      <c r="AR116" s="992"/>
      <c r="AS116" s="992"/>
      <c r="AT116" s="993"/>
      <c r="AU116" s="937"/>
      <c r="AV116" s="938"/>
      <c r="AW116" s="938"/>
      <c r="AX116" s="938"/>
      <c r="AY116" s="938"/>
      <c r="AZ116" s="996" t="s">
        <v>456</v>
      </c>
      <c r="BA116" s="997"/>
      <c r="BB116" s="997"/>
      <c r="BC116" s="997"/>
      <c r="BD116" s="997"/>
      <c r="BE116" s="997"/>
      <c r="BF116" s="997"/>
      <c r="BG116" s="997"/>
      <c r="BH116" s="997"/>
      <c r="BI116" s="997"/>
      <c r="BJ116" s="997"/>
      <c r="BK116" s="997"/>
      <c r="BL116" s="997"/>
      <c r="BM116" s="997"/>
      <c r="BN116" s="997"/>
      <c r="BO116" s="997"/>
      <c r="BP116" s="998"/>
      <c r="BQ116" s="954" t="s">
        <v>126</v>
      </c>
      <c r="BR116" s="955"/>
      <c r="BS116" s="955"/>
      <c r="BT116" s="955"/>
      <c r="BU116" s="955"/>
      <c r="BV116" s="955" t="s">
        <v>126</v>
      </c>
      <c r="BW116" s="955"/>
      <c r="BX116" s="955"/>
      <c r="BY116" s="955"/>
      <c r="BZ116" s="955"/>
      <c r="CA116" s="955" t="s">
        <v>126</v>
      </c>
      <c r="CB116" s="955"/>
      <c r="CC116" s="955"/>
      <c r="CD116" s="955"/>
      <c r="CE116" s="955"/>
      <c r="CF116" s="949" t="s">
        <v>126</v>
      </c>
      <c r="CG116" s="950"/>
      <c r="CH116" s="950"/>
      <c r="CI116" s="950"/>
      <c r="CJ116" s="950"/>
      <c r="CK116" s="977"/>
      <c r="CL116" s="978"/>
      <c r="CM116" s="951" t="s">
        <v>457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126</v>
      </c>
      <c r="DH116" s="988"/>
      <c r="DI116" s="988"/>
      <c r="DJ116" s="988"/>
      <c r="DK116" s="989"/>
      <c r="DL116" s="990" t="s">
        <v>126</v>
      </c>
      <c r="DM116" s="988"/>
      <c r="DN116" s="988"/>
      <c r="DO116" s="988"/>
      <c r="DP116" s="989"/>
      <c r="DQ116" s="990" t="s">
        <v>126</v>
      </c>
      <c r="DR116" s="988"/>
      <c r="DS116" s="988"/>
      <c r="DT116" s="988"/>
      <c r="DU116" s="989"/>
      <c r="DV116" s="991" t="s">
        <v>126</v>
      </c>
      <c r="DW116" s="992"/>
      <c r="DX116" s="992"/>
      <c r="DY116" s="992"/>
      <c r="DZ116" s="993"/>
    </row>
    <row r="117" spans="1:130" s="226" customFormat="1" ht="26.25" customHeight="1" x14ac:dyDescent="0.15">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458</v>
      </c>
      <c r="Z117" s="923"/>
      <c r="AA117" s="1007">
        <v>4518904</v>
      </c>
      <c r="AB117" s="1008"/>
      <c r="AC117" s="1008"/>
      <c r="AD117" s="1008"/>
      <c r="AE117" s="1009"/>
      <c r="AF117" s="1010">
        <v>4323765</v>
      </c>
      <c r="AG117" s="1008"/>
      <c r="AH117" s="1008"/>
      <c r="AI117" s="1008"/>
      <c r="AJ117" s="1009"/>
      <c r="AK117" s="1010">
        <v>4355741</v>
      </c>
      <c r="AL117" s="1008"/>
      <c r="AM117" s="1008"/>
      <c r="AN117" s="1008"/>
      <c r="AO117" s="1009"/>
      <c r="AP117" s="1011"/>
      <c r="AQ117" s="1012"/>
      <c r="AR117" s="1012"/>
      <c r="AS117" s="1012"/>
      <c r="AT117" s="1013"/>
      <c r="AU117" s="937"/>
      <c r="AV117" s="938"/>
      <c r="AW117" s="938"/>
      <c r="AX117" s="938"/>
      <c r="AY117" s="938"/>
      <c r="AZ117" s="1003" t="s">
        <v>459</v>
      </c>
      <c r="BA117" s="1004"/>
      <c r="BB117" s="1004"/>
      <c r="BC117" s="1004"/>
      <c r="BD117" s="1004"/>
      <c r="BE117" s="1004"/>
      <c r="BF117" s="1004"/>
      <c r="BG117" s="1004"/>
      <c r="BH117" s="1004"/>
      <c r="BI117" s="1004"/>
      <c r="BJ117" s="1004"/>
      <c r="BK117" s="1004"/>
      <c r="BL117" s="1004"/>
      <c r="BM117" s="1004"/>
      <c r="BN117" s="1004"/>
      <c r="BO117" s="1004"/>
      <c r="BP117" s="1005"/>
      <c r="BQ117" s="954" t="s">
        <v>126</v>
      </c>
      <c r="BR117" s="955"/>
      <c r="BS117" s="955"/>
      <c r="BT117" s="955"/>
      <c r="BU117" s="955"/>
      <c r="BV117" s="955" t="s">
        <v>126</v>
      </c>
      <c r="BW117" s="955"/>
      <c r="BX117" s="955"/>
      <c r="BY117" s="955"/>
      <c r="BZ117" s="955"/>
      <c r="CA117" s="955" t="s">
        <v>126</v>
      </c>
      <c r="CB117" s="955"/>
      <c r="CC117" s="955"/>
      <c r="CD117" s="955"/>
      <c r="CE117" s="955"/>
      <c r="CF117" s="949" t="s">
        <v>126</v>
      </c>
      <c r="CG117" s="950"/>
      <c r="CH117" s="950"/>
      <c r="CI117" s="950"/>
      <c r="CJ117" s="950"/>
      <c r="CK117" s="977"/>
      <c r="CL117" s="978"/>
      <c r="CM117" s="951" t="s">
        <v>460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126</v>
      </c>
      <c r="DH117" s="988"/>
      <c r="DI117" s="988"/>
      <c r="DJ117" s="988"/>
      <c r="DK117" s="989"/>
      <c r="DL117" s="990" t="s">
        <v>126</v>
      </c>
      <c r="DM117" s="988"/>
      <c r="DN117" s="988"/>
      <c r="DO117" s="988"/>
      <c r="DP117" s="989"/>
      <c r="DQ117" s="990" t="s">
        <v>126</v>
      </c>
      <c r="DR117" s="988"/>
      <c r="DS117" s="988"/>
      <c r="DT117" s="988"/>
      <c r="DU117" s="989"/>
      <c r="DV117" s="991" t="s">
        <v>126</v>
      </c>
      <c r="DW117" s="992"/>
      <c r="DX117" s="992"/>
      <c r="DY117" s="992"/>
      <c r="DZ117" s="993"/>
    </row>
    <row r="118" spans="1:130" s="226" customFormat="1" ht="26.25" customHeight="1" x14ac:dyDescent="0.15">
      <c r="A118" s="941" t="s">
        <v>432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429</v>
      </c>
      <c r="AB118" s="922"/>
      <c r="AC118" s="922"/>
      <c r="AD118" s="922"/>
      <c r="AE118" s="923"/>
      <c r="AF118" s="921" t="s">
        <v>430</v>
      </c>
      <c r="AG118" s="922"/>
      <c r="AH118" s="922"/>
      <c r="AI118" s="922"/>
      <c r="AJ118" s="923"/>
      <c r="AK118" s="921" t="s">
        <v>302</v>
      </c>
      <c r="AL118" s="922"/>
      <c r="AM118" s="922"/>
      <c r="AN118" s="922"/>
      <c r="AO118" s="923"/>
      <c r="AP118" s="999" t="s">
        <v>431</v>
      </c>
      <c r="AQ118" s="1000"/>
      <c r="AR118" s="1000"/>
      <c r="AS118" s="1000"/>
      <c r="AT118" s="1001"/>
      <c r="AU118" s="937"/>
      <c r="AV118" s="938"/>
      <c r="AW118" s="938"/>
      <c r="AX118" s="938"/>
      <c r="AY118" s="938"/>
      <c r="AZ118" s="1002" t="s">
        <v>461</v>
      </c>
      <c r="BA118" s="994"/>
      <c r="BB118" s="994"/>
      <c r="BC118" s="994"/>
      <c r="BD118" s="994"/>
      <c r="BE118" s="994"/>
      <c r="BF118" s="994"/>
      <c r="BG118" s="994"/>
      <c r="BH118" s="994"/>
      <c r="BI118" s="994"/>
      <c r="BJ118" s="994"/>
      <c r="BK118" s="994"/>
      <c r="BL118" s="994"/>
      <c r="BM118" s="994"/>
      <c r="BN118" s="994"/>
      <c r="BO118" s="994"/>
      <c r="BP118" s="995"/>
      <c r="BQ118" s="1028" t="s">
        <v>126</v>
      </c>
      <c r="BR118" s="1029"/>
      <c r="BS118" s="1029"/>
      <c r="BT118" s="1029"/>
      <c r="BU118" s="1029"/>
      <c r="BV118" s="1029" t="s">
        <v>126</v>
      </c>
      <c r="BW118" s="1029"/>
      <c r="BX118" s="1029"/>
      <c r="BY118" s="1029"/>
      <c r="BZ118" s="1029"/>
      <c r="CA118" s="1029" t="s">
        <v>126</v>
      </c>
      <c r="CB118" s="1029"/>
      <c r="CC118" s="1029"/>
      <c r="CD118" s="1029"/>
      <c r="CE118" s="1029"/>
      <c r="CF118" s="949" t="s">
        <v>126</v>
      </c>
      <c r="CG118" s="950"/>
      <c r="CH118" s="950"/>
      <c r="CI118" s="950"/>
      <c r="CJ118" s="950"/>
      <c r="CK118" s="977"/>
      <c r="CL118" s="978"/>
      <c r="CM118" s="951" t="s">
        <v>462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126</v>
      </c>
      <c r="DH118" s="988"/>
      <c r="DI118" s="988"/>
      <c r="DJ118" s="988"/>
      <c r="DK118" s="989"/>
      <c r="DL118" s="990" t="s">
        <v>126</v>
      </c>
      <c r="DM118" s="988"/>
      <c r="DN118" s="988"/>
      <c r="DO118" s="988"/>
      <c r="DP118" s="989"/>
      <c r="DQ118" s="990" t="s">
        <v>126</v>
      </c>
      <c r="DR118" s="988"/>
      <c r="DS118" s="988"/>
      <c r="DT118" s="988"/>
      <c r="DU118" s="989"/>
      <c r="DV118" s="991" t="s">
        <v>126</v>
      </c>
      <c r="DW118" s="992"/>
      <c r="DX118" s="992"/>
      <c r="DY118" s="992"/>
      <c r="DZ118" s="993"/>
    </row>
    <row r="119" spans="1:130" s="226" customFormat="1" ht="26.25" customHeight="1" x14ac:dyDescent="0.15">
      <c r="A119" s="1085" t="s">
        <v>435</v>
      </c>
      <c r="B119" s="976"/>
      <c r="C119" s="958" t="s">
        <v>436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126</v>
      </c>
      <c r="AB119" s="929"/>
      <c r="AC119" s="929"/>
      <c r="AD119" s="929"/>
      <c r="AE119" s="930"/>
      <c r="AF119" s="931" t="s">
        <v>126</v>
      </c>
      <c r="AG119" s="929"/>
      <c r="AH119" s="929"/>
      <c r="AI119" s="929"/>
      <c r="AJ119" s="930"/>
      <c r="AK119" s="931" t="s">
        <v>126</v>
      </c>
      <c r="AL119" s="929"/>
      <c r="AM119" s="929"/>
      <c r="AN119" s="929"/>
      <c r="AO119" s="930"/>
      <c r="AP119" s="932" t="s">
        <v>126</v>
      </c>
      <c r="AQ119" s="933"/>
      <c r="AR119" s="933"/>
      <c r="AS119" s="933"/>
      <c r="AT119" s="934"/>
      <c r="AU119" s="939"/>
      <c r="AV119" s="940"/>
      <c r="AW119" s="940"/>
      <c r="AX119" s="940"/>
      <c r="AY119" s="940"/>
      <c r="AZ119" s="247" t="s">
        <v>186</v>
      </c>
      <c r="BA119" s="247"/>
      <c r="BB119" s="247"/>
      <c r="BC119" s="247"/>
      <c r="BD119" s="247"/>
      <c r="BE119" s="247"/>
      <c r="BF119" s="247"/>
      <c r="BG119" s="247"/>
      <c r="BH119" s="247"/>
      <c r="BI119" s="247"/>
      <c r="BJ119" s="247"/>
      <c r="BK119" s="247"/>
      <c r="BL119" s="247"/>
      <c r="BM119" s="247"/>
      <c r="BN119" s="247"/>
      <c r="BO119" s="1006" t="s">
        <v>463</v>
      </c>
      <c r="BP119" s="1034"/>
      <c r="BQ119" s="1028">
        <v>47168271</v>
      </c>
      <c r="BR119" s="1029"/>
      <c r="BS119" s="1029"/>
      <c r="BT119" s="1029"/>
      <c r="BU119" s="1029"/>
      <c r="BV119" s="1029">
        <v>45160743</v>
      </c>
      <c r="BW119" s="1029"/>
      <c r="BX119" s="1029"/>
      <c r="BY119" s="1029"/>
      <c r="BZ119" s="1029"/>
      <c r="CA119" s="1029">
        <v>44288534</v>
      </c>
      <c r="CB119" s="1029"/>
      <c r="CC119" s="1029"/>
      <c r="CD119" s="1029"/>
      <c r="CE119" s="1029"/>
      <c r="CF119" s="1030"/>
      <c r="CG119" s="1031"/>
      <c r="CH119" s="1031"/>
      <c r="CI119" s="1031"/>
      <c r="CJ119" s="1032"/>
      <c r="CK119" s="979"/>
      <c r="CL119" s="980"/>
      <c r="CM119" s="1002" t="s">
        <v>464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50754</v>
      </c>
      <c r="DH119" s="1015"/>
      <c r="DI119" s="1015"/>
      <c r="DJ119" s="1015"/>
      <c r="DK119" s="1016"/>
      <c r="DL119" s="1014">
        <v>38933</v>
      </c>
      <c r="DM119" s="1015"/>
      <c r="DN119" s="1015"/>
      <c r="DO119" s="1015"/>
      <c r="DP119" s="1016"/>
      <c r="DQ119" s="1014">
        <v>27099</v>
      </c>
      <c r="DR119" s="1015"/>
      <c r="DS119" s="1015"/>
      <c r="DT119" s="1015"/>
      <c r="DU119" s="1016"/>
      <c r="DV119" s="1017">
        <v>0.2</v>
      </c>
      <c r="DW119" s="1018"/>
      <c r="DX119" s="1018"/>
      <c r="DY119" s="1018"/>
      <c r="DZ119" s="1019"/>
    </row>
    <row r="120" spans="1:130" s="226" customFormat="1" ht="26.25" customHeight="1" x14ac:dyDescent="0.15">
      <c r="A120" s="1086"/>
      <c r="B120" s="978"/>
      <c r="C120" s="951" t="s">
        <v>439</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126</v>
      </c>
      <c r="AB120" s="988"/>
      <c r="AC120" s="988"/>
      <c r="AD120" s="988"/>
      <c r="AE120" s="989"/>
      <c r="AF120" s="990" t="s">
        <v>126</v>
      </c>
      <c r="AG120" s="988"/>
      <c r="AH120" s="988"/>
      <c r="AI120" s="988"/>
      <c r="AJ120" s="989"/>
      <c r="AK120" s="990" t="s">
        <v>126</v>
      </c>
      <c r="AL120" s="988"/>
      <c r="AM120" s="988"/>
      <c r="AN120" s="988"/>
      <c r="AO120" s="989"/>
      <c r="AP120" s="991" t="s">
        <v>126</v>
      </c>
      <c r="AQ120" s="992"/>
      <c r="AR120" s="992"/>
      <c r="AS120" s="992"/>
      <c r="AT120" s="993"/>
      <c r="AU120" s="1020" t="s">
        <v>465</v>
      </c>
      <c r="AV120" s="1021"/>
      <c r="AW120" s="1021"/>
      <c r="AX120" s="1021"/>
      <c r="AY120" s="1022"/>
      <c r="AZ120" s="958" t="s">
        <v>466</v>
      </c>
      <c r="BA120" s="926"/>
      <c r="BB120" s="926"/>
      <c r="BC120" s="926"/>
      <c r="BD120" s="926"/>
      <c r="BE120" s="926"/>
      <c r="BF120" s="926"/>
      <c r="BG120" s="926"/>
      <c r="BH120" s="926"/>
      <c r="BI120" s="926"/>
      <c r="BJ120" s="926"/>
      <c r="BK120" s="926"/>
      <c r="BL120" s="926"/>
      <c r="BM120" s="926"/>
      <c r="BN120" s="926"/>
      <c r="BO120" s="926"/>
      <c r="BP120" s="927"/>
      <c r="BQ120" s="959">
        <v>6046064</v>
      </c>
      <c r="BR120" s="960"/>
      <c r="BS120" s="960"/>
      <c r="BT120" s="960"/>
      <c r="BU120" s="960"/>
      <c r="BV120" s="960">
        <v>7765132</v>
      </c>
      <c r="BW120" s="960"/>
      <c r="BX120" s="960"/>
      <c r="BY120" s="960"/>
      <c r="BZ120" s="960"/>
      <c r="CA120" s="960">
        <v>9369985</v>
      </c>
      <c r="CB120" s="960"/>
      <c r="CC120" s="960"/>
      <c r="CD120" s="960"/>
      <c r="CE120" s="960"/>
      <c r="CF120" s="973">
        <v>85.5</v>
      </c>
      <c r="CG120" s="974"/>
      <c r="CH120" s="974"/>
      <c r="CI120" s="974"/>
      <c r="CJ120" s="974"/>
      <c r="CK120" s="1035" t="s">
        <v>467</v>
      </c>
      <c r="CL120" s="1036"/>
      <c r="CM120" s="1036"/>
      <c r="CN120" s="1036"/>
      <c r="CO120" s="1037"/>
      <c r="CP120" s="1043" t="s">
        <v>468</v>
      </c>
      <c r="CQ120" s="1044"/>
      <c r="CR120" s="1044"/>
      <c r="CS120" s="1044"/>
      <c r="CT120" s="1044"/>
      <c r="CU120" s="1044"/>
      <c r="CV120" s="1044"/>
      <c r="CW120" s="1044"/>
      <c r="CX120" s="1044"/>
      <c r="CY120" s="1044"/>
      <c r="CZ120" s="1044"/>
      <c r="DA120" s="1044"/>
      <c r="DB120" s="1044"/>
      <c r="DC120" s="1044"/>
      <c r="DD120" s="1044"/>
      <c r="DE120" s="1044"/>
      <c r="DF120" s="1045"/>
      <c r="DG120" s="959">
        <v>10761939</v>
      </c>
      <c r="DH120" s="960"/>
      <c r="DI120" s="960"/>
      <c r="DJ120" s="960"/>
      <c r="DK120" s="960"/>
      <c r="DL120" s="960">
        <v>10143670</v>
      </c>
      <c r="DM120" s="960"/>
      <c r="DN120" s="960"/>
      <c r="DO120" s="960"/>
      <c r="DP120" s="960"/>
      <c r="DQ120" s="960">
        <v>10696108</v>
      </c>
      <c r="DR120" s="960"/>
      <c r="DS120" s="960"/>
      <c r="DT120" s="960"/>
      <c r="DU120" s="960"/>
      <c r="DV120" s="961">
        <v>97.6</v>
      </c>
      <c r="DW120" s="961"/>
      <c r="DX120" s="961"/>
      <c r="DY120" s="961"/>
      <c r="DZ120" s="962"/>
    </row>
    <row r="121" spans="1:130" s="226" customFormat="1" ht="26.25" customHeight="1" x14ac:dyDescent="0.15">
      <c r="A121" s="1086"/>
      <c r="B121" s="978"/>
      <c r="C121" s="1003" t="s">
        <v>469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126</v>
      </c>
      <c r="AB121" s="988"/>
      <c r="AC121" s="988"/>
      <c r="AD121" s="988"/>
      <c r="AE121" s="989"/>
      <c r="AF121" s="990" t="s">
        <v>126</v>
      </c>
      <c r="AG121" s="988"/>
      <c r="AH121" s="988"/>
      <c r="AI121" s="988"/>
      <c r="AJ121" s="989"/>
      <c r="AK121" s="990" t="s">
        <v>126</v>
      </c>
      <c r="AL121" s="988"/>
      <c r="AM121" s="988"/>
      <c r="AN121" s="988"/>
      <c r="AO121" s="989"/>
      <c r="AP121" s="991" t="s">
        <v>126</v>
      </c>
      <c r="AQ121" s="992"/>
      <c r="AR121" s="992"/>
      <c r="AS121" s="992"/>
      <c r="AT121" s="993"/>
      <c r="AU121" s="1023"/>
      <c r="AV121" s="1024"/>
      <c r="AW121" s="1024"/>
      <c r="AX121" s="1024"/>
      <c r="AY121" s="1025"/>
      <c r="AZ121" s="951" t="s">
        <v>470</v>
      </c>
      <c r="BA121" s="952"/>
      <c r="BB121" s="952"/>
      <c r="BC121" s="952"/>
      <c r="BD121" s="952"/>
      <c r="BE121" s="952"/>
      <c r="BF121" s="952"/>
      <c r="BG121" s="952"/>
      <c r="BH121" s="952"/>
      <c r="BI121" s="952"/>
      <c r="BJ121" s="952"/>
      <c r="BK121" s="952"/>
      <c r="BL121" s="952"/>
      <c r="BM121" s="952"/>
      <c r="BN121" s="952"/>
      <c r="BO121" s="952"/>
      <c r="BP121" s="953"/>
      <c r="BQ121" s="954">
        <v>5626411</v>
      </c>
      <c r="BR121" s="955"/>
      <c r="BS121" s="955"/>
      <c r="BT121" s="955"/>
      <c r="BU121" s="955"/>
      <c r="BV121" s="955">
        <v>5257634</v>
      </c>
      <c r="BW121" s="955"/>
      <c r="BX121" s="955"/>
      <c r="BY121" s="955"/>
      <c r="BZ121" s="955"/>
      <c r="CA121" s="955">
        <v>5157420</v>
      </c>
      <c r="CB121" s="955"/>
      <c r="CC121" s="955"/>
      <c r="CD121" s="955"/>
      <c r="CE121" s="955"/>
      <c r="CF121" s="949">
        <v>47</v>
      </c>
      <c r="CG121" s="950"/>
      <c r="CH121" s="950"/>
      <c r="CI121" s="950"/>
      <c r="CJ121" s="950"/>
      <c r="CK121" s="1038"/>
      <c r="CL121" s="1039"/>
      <c r="CM121" s="1039"/>
      <c r="CN121" s="1039"/>
      <c r="CO121" s="1040"/>
      <c r="CP121" s="1048" t="s">
        <v>405</v>
      </c>
      <c r="CQ121" s="1049"/>
      <c r="CR121" s="1049"/>
      <c r="CS121" s="1049"/>
      <c r="CT121" s="1049"/>
      <c r="CU121" s="1049"/>
      <c r="CV121" s="1049"/>
      <c r="CW121" s="1049"/>
      <c r="CX121" s="1049"/>
      <c r="CY121" s="1049"/>
      <c r="CZ121" s="1049"/>
      <c r="DA121" s="1049"/>
      <c r="DB121" s="1049"/>
      <c r="DC121" s="1049"/>
      <c r="DD121" s="1049"/>
      <c r="DE121" s="1049"/>
      <c r="DF121" s="1050"/>
      <c r="DG121" s="954">
        <v>87525</v>
      </c>
      <c r="DH121" s="955"/>
      <c r="DI121" s="955"/>
      <c r="DJ121" s="955"/>
      <c r="DK121" s="955"/>
      <c r="DL121" s="955">
        <v>105248</v>
      </c>
      <c r="DM121" s="955"/>
      <c r="DN121" s="955"/>
      <c r="DO121" s="955"/>
      <c r="DP121" s="955"/>
      <c r="DQ121" s="955">
        <v>59991</v>
      </c>
      <c r="DR121" s="955"/>
      <c r="DS121" s="955"/>
      <c r="DT121" s="955"/>
      <c r="DU121" s="955"/>
      <c r="DV121" s="956">
        <v>0.5</v>
      </c>
      <c r="DW121" s="956"/>
      <c r="DX121" s="956"/>
      <c r="DY121" s="956"/>
      <c r="DZ121" s="957"/>
    </row>
    <row r="122" spans="1:130" s="226" customFormat="1" ht="26.25" customHeight="1" x14ac:dyDescent="0.15">
      <c r="A122" s="1086"/>
      <c r="B122" s="978"/>
      <c r="C122" s="951" t="s">
        <v>451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126</v>
      </c>
      <c r="AB122" s="988"/>
      <c r="AC122" s="988"/>
      <c r="AD122" s="988"/>
      <c r="AE122" s="989"/>
      <c r="AF122" s="990" t="s">
        <v>126</v>
      </c>
      <c r="AG122" s="988"/>
      <c r="AH122" s="988"/>
      <c r="AI122" s="988"/>
      <c r="AJ122" s="989"/>
      <c r="AK122" s="990" t="s">
        <v>126</v>
      </c>
      <c r="AL122" s="988"/>
      <c r="AM122" s="988"/>
      <c r="AN122" s="988"/>
      <c r="AO122" s="989"/>
      <c r="AP122" s="991" t="s">
        <v>126</v>
      </c>
      <c r="AQ122" s="992"/>
      <c r="AR122" s="992"/>
      <c r="AS122" s="992"/>
      <c r="AT122" s="993"/>
      <c r="AU122" s="1023"/>
      <c r="AV122" s="1024"/>
      <c r="AW122" s="1024"/>
      <c r="AX122" s="1024"/>
      <c r="AY122" s="1025"/>
      <c r="AZ122" s="1002" t="s">
        <v>471</v>
      </c>
      <c r="BA122" s="994"/>
      <c r="BB122" s="994"/>
      <c r="BC122" s="994"/>
      <c r="BD122" s="994"/>
      <c r="BE122" s="994"/>
      <c r="BF122" s="994"/>
      <c r="BG122" s="994"/>
      <c r="BH122" s="994"/>
      <c r="BI122" s="994"/>
      <c r="BJ122" s="994"/>
      <c r="BK122" s="994"/>
      <c r="BL122" s="994"/>
      <c r="BM122" s="994"/>
      <c r="BN122" s="994"/>
      <c r="BO122" s="994"/>
      <c r="BP122" s="995"/>
      <c r="BQ122" s="1028">
        <v>25678186</v>
      </c>
      <c r="BR122" s="1029"/>
      <c r="BS122" s="1029"/>
      <c r="BT122" s="1029"/>
      <c r="BU122" s="1029"/>
      <c r="BV122" s="1029">
        <v>25478614</v>
      </c>
      <c r="BW122" s="1029"/>
      <c r="BX122" s="1029"/>
      <c r="BY122" s="1029"/>
      <c r="BZ122" s="1029"/>
      <c r="CA122" s="1029">
        <v>24758084</v>
      </c>
      <c r="CB122" s="1029"/>
      <c r="CC122" s="1029"/>
      <c r="CD122" s="1029"/>
      <c r="CE122" s="1029"/>
      <c r="CF122" s="1046">
        <v>225.8</v>
      </c>
      <c r="CG122" s="1047"/>
      <c r="CH122" s="1047"/>
      <c r="CI122" s="1047"/>
      <c r="CJ122" s="1047"/>
      <c r="CK122" s="1038"/>
      <c r="CL122" s="1039"/>
      <c r="CM122" s="1039"/>
      <c r="CN122" s="1039"/>
      <c r="CO122" s="1040"/>
      <c r="CP122" s="1048" t="s">
        <v>472</v>
      </c>
      <c r="CQ122" s="1049"/>
      <c r="CR122" s="1049"/>
      <c r="CS122" s="1049"/>
      <c r="CT122" s="1049"/>
      <c r="CU122" s="1049"/>
      <c r="CV122" s="1049"/>
      <c r="CW122" s="1049"/>
      <c r="CX122" s="1049"/>
      <c r="CY122" s="1049"/>
      <c r="CZ122" s="1049"/>
      <c r="DA122" s="1049"/>
      <c r="DB122" s="1049"/>
      <c r="DC122" s="1049"/>
      <c r="DD122" s="1049"/>
      <c r="DE122" s="1049"/>
      <c r="DF122" s="1050"/>
      <c r="DG122" s="954">
        <v>13334</v>
      </c>
      <c r="DH122" s="955"/>
      <c r="DI122" s="955"/>
      <c r="DJ122" s="955"/>
      <c r="DK122" s="955"/>
      <c r="DL122" s="955">
        <v>16185</v>
      </c>
      <c r="DM122" s="955"/>
      <c r="DN122" s="955"/>
      <c r="DO122" s="955"/>
      <c r="DP122" s="955"/>
      <c r="DQ122" s="955">
        <v>9644</v>
      </c>
      <c r="DR122" s="955"/>
      <c r="DS122" s="955"/>
      <c r="DT122" s="955"/>
      <c r="DU122" s="955"/>
      <c r="DV122" s="956">
        <v>0.1</v>
      </c>
      <c r="DW122" s="956"/>
      <c r="DX122" s="956"/>
      <c r="DY122" s="956"/>
      <c r="DZ122" s="957"/>
    </row>
    <row r="123" spans="1:130" s="226" customFormat="1" ht="26.25" customHeight="1" x14ac:dyDescent="0.15">
      <c r="A123" s="1086"/>
      <c r="B123" s="978"/>
      <c r="C123" s="951" t="s">
        <v>457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126</v>
      </c>
      <c r="AB123" s="988"/>
      <c r="AC123" s="988"/>
      <c r="AD123" s="988"/>
      <c r="AE123" s="989"/>
      <c r="AF123" s="990" t="s">
        <v>126</v>
      </c>
      <c r="AG123" s="988"/>
      <c r="AH123" s="988"/>
      <c r="AI123" s="988"/>
      <c r="AJ123" s="989"/>
      <c r="AK123" s="990" t="s">
        <v>126</v>
      </c>
      <c r="AL123" s="988"/>
      <c r="AM123" s="988"/>
      <c r="AN123" s="988"/>
      <c r="AO123" s="989"/>
      <c r="AP123" s="991" t="s">
        <v>126</v>
      </c>
      <c r="AQ123" s="992"/>
      <c r="AR123" s="992"/>
      <c r="AS123" s="992"/>
      <c r="AT123" s="993"/>
      <c r="AU123" s="1026"/>
      <c r="AV123" s="1027"/>
      <c r="AW123" s="1027"/>
      <c r="AX123" s="1027"/>
      <c r="AY123" s="1027"/>
      <c r="AZ123" s="247" t="s">
        <v>186</v>
      </c>
      <c r="BA123" s="247"/>
      <c r="BB123" s="247"/>
      <c r="BC123" s="247"/>
      <c r="BD123" s="247"/>
      <c r="BE123" s="247"/>
      <c r="BF123" s="247"/>
      <c r="BG123" s="247"/>
      <c r="BH123" s="247"/>
      <c r="BI123" s="247"/>
      <c r="BJ123" s="247"/>
      <c r="BK123" s="247"/>
      <c r="BL123" s="247"/>
      <c r="BM123" s="247"/>
      <c r="BN123" s="247"/>
      <c r="BO123" s="1006" t="s">
        <v>473</v>
      </c>
      <c r="BP123" s="1034"/>
      <c r="BQ123" s="1092">
        <v>37350661</v>
      </c>
      <c r="BR123" s="1093"/>
      <c r="BS123" s="1093"/>
      <c r="BT123" s="1093"/>
      <c r="BU123" s="1093"/>
      <c r="BV123" s="1093">
        <v>38501380</v>
      </c>
      <c r="BW123" s="1093"/>
      <c r="BX123" s="1093"/>
      <c r="BY123" s="1093"/>
      <c r="BZ123" s="1093"/>
      <c r="CA123" s="1093">
        <v>39285489</v>
      </c>
      <c r="CB123" s="1093"/>
      <c r="CC123" s="1093"/>
      <c r="CD123" s="1093"/>
      <c r="CE123" s="1093"/>
      <c r="CF123" s="1030"/>
      <c r="CG123" s="1031"/>
      <c r="CH123" s="1031"/>
      <c r="CI123" s="1031"/>
      <c r="CJ123" s="1032"/>
      <c r="CK123" s="1038"/>
      <c r="CL123" s="1039"/>
      <c r="CM123" s="1039"/>
      <c r="CN123" s="1039"/>
      <c r="CO123" s="1040"/>
      <c r="CP123" s="1048" t="s">
        <v>401</v>
      </c>
      <c r="CQ123" s="1049"/>
      <c r="CR123" s="1049"/>
      <c r="CS123" s="1049"/>
      <c r="CT123" s="1049"/>
      <c r="CU123" s="1049"/>
      <c r="CV123" s="1049"/>
      <c r="CW123" s="1049"/>
      <c r="CX123" s="1049"/>
      <c r="CY123" s="1049"/>
      <c r="CZ123" s="1049"/>
      <c r="DA123" s="1049"/>
      <c r="DB123" s="1049"/>
      <c r="DC123" s="1049"/>
      <c r="DD123" s="1049"/>
      <c r="DE123" s="1049"/>
      <c r="DF123" s="1050"/>
      <c r="DG123" s="987" t="s">
        <v>126</v>
      </c>
      <c r="DH123" s="988"/>
      <c r="DI123" s="988"/>
      <c r="DJ123" s="988"/>
      <c r="DK123" s="989"/>
      <c r="DL123" s="990" t="s">
        <v>126</v>
      </c>
      <c r="DM123" s="988"/>
      <c r="DN123" s="988"/>
      <c r="DO123" s="988"/>
      <c r="DP123" s="989"/>
      <c r="DQ123" s="990" t="s">
        <v>126</v>
      </c>
      <c r="DR123" s="988"/>
      <c r="DS123" s="988"/>
      <c r="DT123" s="988"/>
      <c r="DU123" s="989"/>
      <c r="DV123" s="991" t="s">
        <v>126</v>
      </c>
      <c r="DW123" s="992"/>
      <c r="DX123" s="992"/>
      <c r="DY123" s="992"/>
      <c r="DZ123" s="993"/>
    </row>
    <row r="124" spans="1:130" s="226" customFormat="1" ht="26.25" customHeight="1" thickBot="1" x14ac:dyDescent="0.2">
      <c r="A124" s="1086"/>
      <c r="B124" s="978"/>
      <c r="C124" s="951" t="s">
        <v>460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126</v>
      </c>
      <c r="AB124" s="988"/>
      <c r="AC124" s="988"/>
      <c r="AD124" s="988"/>
      <c r="AE124" s="989"/>
      <c r="AF124" s="990" t="s">
        <v>126</v>
      </c>
      <c r="AG124" s="988"/>
      <c r="AH124" s="988"/>
      <c r="AI124" s="988"/>
      <c r="AJ124" s="989"/>
      <c r="AK124" s="990" t="s">
        <v>126</v>
      </c>
      <c r="AL124" s="988"/>
      <c r="AM124" s="988"/>
      <c r="AN124" s="988"/>
      <c r="AO124" s="989"/>
      <c r="AP124" s="991" t="s">
        <v>126</v>
      </c>
      <c r="AQ124" s="992"/>
      <c r="AR124" s="992"/>
      <c r="AS124" s="992"/>
      <c r="AT124" s="993"/>
      <c r="AU124" s="1088" t="s">
        <v>474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95.9</v>
      </c>
      <c r="BR124" s="1056"/>
      <c r="BS124" s="1056"/>
      <c r="BT124" s="1056"/>
      <c r="BU124" s="1056"/>
      <c r="BV124" s="1056">
        <v>62.8</v>
      </c>
      <c r="BW124" s="1056"/>
      <c r="BX124" s="1056"/>
      <c r="BY124" s="1056"/>
      <c r="BZ124" s="1056"/>
      <c r="CA124" s="1056">
        <v>45.6</v>
      </c>
      <c r="CB124" s="1056"/>
      <c r="CC124" s="1056"/>
      <c r="CD124" s="1056"/>
      <c r="CE124" s="1056"/>
      <c r="CF124" s="1057"/>
      <c r="CG124" s="1058"/>
      <c r="CH124" s="1058"/>
      <c r="CI124" s="1058"/>
      <c r="CJ124" s="1059"/>
      <c r="CK124" s="1041"/>
      <c r="CL124" s="1041"/>
      <c r="CM124" s="1041"/>
      <c r="CN124" s="1041"/>
      <c r="CO124" s="1042"/>
      <c r="CP124" s="1048" t="s">
        <v>475</v>
      </c>
      <c r="CQ124" s="1049"/>
      <c r="CR124" s="1049"/>
      <c r="CS124" s="1049"/>
      <c r="CT124" s="1049"/>
      <c r="CU124" s="1049"/>
      <c r="CV124" s="1049"/>
      <c r="CW124" s="1049"/>
      <c r="CX124" s="1049"/>
      <c r="CY124" s="1049"/>
      <c r="CZ124" s="1049"/>
      <c r="DA124" s="1049"/>
      <c r="DB124" s="1049"/>
      <c r="DC124" s="1049"/>
      <c r="DD124" s="1049"/>
      <c r="DE124" s="1049"/>
      <c r="DF124" s="1050"/>
      <c r="DG124" s="1033" t="s">
        <v>126</v>
      </c>
      <c r="DH124" s="1015"/>
      <c r="DI124" s="1015"/>
      <c r="DJ124" s="1015"/>
      <c r="DK124" s="1016"/>
      <c r="DL124" s="1014" t="s">
        <v>126</v>
      </c>
      <c r="DM124" s="1015"/>
      <c r="DN124" s="1015"/>
      <c r="DO124" s="1015"/>
      <c r="DP124" s="1016"/>
      <c r="DQ124" s="1014" t="s">
        <v>126</v>
      </c>
      <c r="DR124" s="1015"/>
      <c r="DS124" s="1015"/>
      <c r="DT124" s="1015"/>
      <c r="DU124" s="1016"/>
      <c r="DV124" s="1017" t="s">
        <v>126</v>
      </c>
      <c r="DW124" s="1018"/>
      <c r="DX124" s="1018"/>
      <c r="DY124" s="1018"/>
      <c r="DZ124" s="1019"/>
    </row>
    <row r="125" spans="1:130" s="226" customFormat="1" ht="26.25" customHeight="1" x14ac:dyDescent="0.15">
      <c r="A125" s="1086"/>
      <c r="B125" s="978"/>
      <c r="C125" s="951" t="s">
        <v>462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126</v>
      </c>
      <c r="AB125" s="988"/>
      <c r="AC125" s="988"/>
      <c r="AD125" s="988"/>
      <c r="AE125" s="989"/>
      <c r="AF125" s="990" t="s">
        <v>126</v>
      </c>
      <c r="AG125" s="988"/>
      <c r="AH125" s="988"/>
      <c r="AI125" s="988"/>
      <c r="AJ125" s="989"/>
      <c r="AK125" s="990" t="s">
        <v>126</v>
      </c>
      <c r="AL125" s="988"/>
      <c r="AM125" s="988"/>
      <c r="AN125" s="988"/>
      <c r="AO125" s="989"/>
      <c r="AP125" s="991" t="s">
        <v>126</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476</v>
      </c>
      <c r="CL125" s="1036"/>
      <c r="CM125" s="1036"/>
      <c r="CN125" s="1036"/>
      <c r="CO125" s="1037"/>
      <c r="CP125" s="958" t="s">
        <v>477</v>
      </c>
      <c r="CQ125" s="926"/>
      <c r="CR125" s="926"/>
      <c r="CS125" s="926"/>
      <c r="CT125" s="926"/>
      <c r="CU125" s="926"/>
      <c r="CV125" s="926"/>
      <c r="CW125" s="926"/>
      <c r="CX125" s="926"/>
      <c r="CY125" s="926"/>
      <c r="CZ125" s="926"/>
      <c r="DA125" s="926"/>
      <c r="DB125" s="926"/>
      <c r="DC125" s="926"/>
      <c r="DD125" s="926"/>
      <c r="DE125" s="926"/>
      <c r="DF125" s="927"/>
      <c r="DG125" s="959" t="s">
        <v>126</v>
      </c>
      <c r="DH125" s="960"/>
      <c r="DI125" s="960"/>
      <c r="DJ125" s="960"/>
      <c r="DK125" s="960"/>
      <c r="DL125" s="960" t="s">
        <v>126</v>
      </c>
      <c r="DM125" s="960"/>
      <c r="DN125" s="960"/>
      <c r="DO125" s="960"/>
      <c r="DP125" s="960"/>
      <c r="DQ125" s="960" t="s">
        <v>126</v>
      </c>
      <c r="DR125" s="960"/>
      <c r="DS125" s="960"/>
      <c r="DT125" s="960"/>
      <c r="DU125" s="960"/>
      <c r="DV125" s="961" t="s">
        <v>126</v>
      </c>
      <c r="DW125" s="961"/>
      <c r="DX125" s="961"/>
      <c r="DY125" s="961"/>
      <c r="DZ125" s="962"/>
    </row>
    <row r="126" spans="1:130" s="226" customFormat="1" ht="26.25" customHeight="1" thickBot="1" x14ac:dyDescent="0.2">
      <c r="A126" s="1086"/>
      <c r="B126" s="978"/>
      <c r="C126" s="951" t="s">
        <v>464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11622</v>
      </c>
      <c r="AB126" s="988"/>
      <c r="AC126" s="988"/>
      <c r="AD126" s="988"/>
      <c r="AE126" s="989"/>
      <c r="AF126" s="990">
        <v>11548</v>
      </c>
      <c r="AG126" s="988"/>
      <c r="AH126" s="988"/>
      <c r="AI126" s="988"/>
      <c r="AJ126" s="989"/>
      <c r="AK126" s="990">
        <v>11475</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478</v>
      </c>
      <c r="CQ126" s="952"/>
      <c r="CR126" s="952"/>
      <c r="CS126" s="952"/>
      <c r="CT126" s="952"/>
      <c r="CU126" s="952"/>
      <c r="CV126" s="952"/>
      <c r="CW126" s="952"/>
      <c r="CX126" s="952"/>
      <c r="CY126" s="952"/>
      <c r="CZ126" s="952"/>
      <c r="DA126" s="952"/>
      <c r="DB126" s="952"/>
      <c r="DC126" s="952"/>
      <c r="DD126" s="952"/>
      <c r="DE126" s="952"/>
      <c r="DF126" s="953"/>
      <c r="DG126" s="954" t="s">
        <v>126</v>
      </c>
      <c r="DH126" s="955"/>
      <c r="DI126" s="955"/>
      <c r="DJ126" s="955"/>
      <c r="DK126" s="955"/>
      <c r="DL126" s="955" t="s">
        <v>126</v>
      </c>
      <c r="DM126" s="955"/>
      <c r="DN126" s="955"/>
      <c r="DO126" s="955"/>
      <c r="DP126" s="955"/>
      <c r="DQ126" s="955" t="s">
        <v>126</v>
      </c>
      <c r="DR126" s="955"/>
      <c r="DS126" s="955"/>
      <c r="DT126" s="955"/>
      <c r="DU126" s="955"/>
      <c r="DV126" s="956" t="s">
        <v>126</v>
      </c>
      <c r="DW126" s="956"/>
      <c r="DX126" s="956"/>
      <c r="DY126" s="956"/>
      <c r="DZ126" s="957"/>
    </row>
    <row r="127" spans="1:130" s="226" customFormat="1" ht="26.25" customHeight="1" x14ac:dyDescent="0.15">
      <c r="A127" s="1087"/>
      <c r="B127" s="980"/>
      <c r="C127" s="1002" t="s">
        <v>479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145</v>
      </c>
      <c r="AB127" s="988"/>
      <c r="AC127" s="988"/>
      <c r="AD127" s="988"/>
      <c r="AE127" s="989"/>
      <c r="AF127" s="990">
        <v>128</v>
      </c>
      <c r="AG127" s="988"/>
      <c r="AH127" s="988"/>
      <c r="AI127" s="988"/>
      <c r="AJ127" s="989"/>
      <c r="AK127" s="990">
        <v>145</v>
      </c>
      <c r="AL127" s="988"/>
      <c r="AM127" s="988"/>
      <c r="AN127" s="988"/>
      <c r="AO127" s="989"/>
      <c r="AP127" s="991">
        <v>0</v>
      </c>
      <c r="AQ127" s="992"/>
      <c r="AR127" s="992"/>
      <c r="AS127" s="992"/>
      <c r="AT127" s="993"/>
      <c r="AU127" s="228"/>
      <c r="AV127" s="228"/>
      <c r="AW127" s="228"/>
      <c r="AX127" s="1060" t="s">
        <v>480</v>
      </c>
      <c r="AY127" s="1061"/>
      <c r="AZ127" s="1061"/>
      <c r="BA127" s="1061"/>
      <c r="BB127" s="1061"/>
      <c r="BC127" s="1061"/>
      <c r="BD127" s="1061"/>
      <c r="BE127" s="1062"/>
      <c r="BF127" s="1063" t="s">
        <v>481</v>
      </c>
      <c r="BG127" s="1061"/>
      <c r="BH127" s="1061"/>
      <c r="BI127" s="1061"/>
      <c r="BJ127" s="1061"/>
      <c r="BK127" s="1061"/>
      <c r="BL127" s="1062"/>
      <c r="BM127" s="1063" t="s">
        <v>482</v>
      </c>
      <c r="BN127" s="1061"/>
      <c r="BO127" s="1061"/>
      <c r="BP127" s="1061"/>
      <c r="BQ127" s="1061"/>
      <c r="BR127" s="1061"/>
      <c r="BS127" s="1062"/>
      <c r="BT127" s="1063" t="s">
        <v>483</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484</v>
      </c>
      <c r="CQ127" s="952"/>
      <c r="CR127" s="952"/>
      <c r="CS127" s="952"/>
      <c r="CT127" s="952"/>
      <c r="CU127" s="952"/>
      <c r="CV127" s="952"/>
      <c r="CW127" s="952"/>
      <c r="CX127" s="952"/>
      <c r="CY127" s="952"/>
      <c r="CZ127" s="952"/>
      <c r="DA127" s="952"/>
      <c r="DB127" s="952"/>
      <c r="DC127" s="952"/>
      <c r="DD127" s="952"/>
      <c r="DE127" s="952"/>
      <c r="DF127" s="953"/>
      <c r="DG127" s="954" t="s">
        <v>126</v>
      </c>
      <c r="DH127" s="955"/>
      <c r="DI127" s="955"/>
      <c r="DJ127" s="955"/>
      <c r="DK127" s="955"/>
      <c r="DL127" s="955" t="s">
        <v>126</v>
      </c>
      <c r="DM127" s="955"/>
      <c r="DN127" s="955"/>
      <c r="DO127" s="955"/>
      <c r="DP127" s="955"/>
      <c r="DQ127" s="955" t="s">
        <v>126</v>
      </c>
      <c r="DR127" s="955"/>
      <c r="DS127" s="955"/>
      <c r="DT127" s="955"/>
      <c r="DU127" s="955"/>
      <c r="DV127" s="956" t="s">
        <v>126</v>
      </c>
      <c r="DW127" s="956"/>
      <c r="DX127" s="956"/>
      <c r="DY127" s="956"/>
      <c r="DZ127" s="957"/>
    </row>
    <row r="128" spans="1:130" s="226" customFormat="1" ht="26.25" customHeight="1" thickBot="1" x14ac:dyDescent="0.2">
      <c r="A128" s="1070" t="s">
        <v>485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486</v>
      </c>
      <c r="X128" s="1072"/>
      <c r="Y128" s="1072"/>
      <c r="Z128" s="1073"/>
      <c r="AA128" s="1074">
        <v>478796</v>
      </c>
      <c r="AB128" s="1075"/>
      <c r="AC128" s="1075"/>
      <c r="AD128" s="1075"/>
      <c r="AE128" s="1076"/>
      <c r="AF128" s="1077">
        <v>458544</v>
      </c>
      <c r="AG128" s="1075"/>
      <c r="AH128" s="1075"/>
      <c r="AI128" s="1075"/>
      <c r="AJ128" s="1076"/>
      <c r="AK128" s="1077">
        <v>622273</v>
      </c>
      <c r="AL128" s="1075"/>
      <c r="AM128" s="1075"/>
      <c r="AN128" s="1075"/>
      <c r="AO128" s="1076"/>
      <c r="AP128" s="1078"/>
      <c r="AQ128" s="1079"/>
      <c r="AR128" s="1079"/>
      <c r="AS128" s="1079"/>
      <c r="AT128" s="1080"/>
      <c r="AU128" s="228"/>
      <c r="AV128" s="228"/>
      <c r="AW128" s="228"/>
      <c r="AX128" s="925" t="s">
        <v>487</v>
      </c>
      <c r="AY128" s="926"/>
      <c r="AZ128" s="926"/>
      <c r="BA128" s="926"/>
      <c r="BB128" s="926"/>
      <c r="BC128" s="926"/>
      <c r="BD128" s="926"/>
      <c r="BE128" s="927"/>
      <c r="BF128" s="1081" t="s">
        <v>126</v>
      </c>
      <c r="BG128" s="1082"/>
      <c r="BH128" s="1082"/>
      <c r="BI128" s="1082"/>
      <c r="BJ128" s="1082"/>
      <c r="BK128" s="1082"/>
      <c r="BL128" s="1083"/>
      <c r="BM128" s="1081">
        <v>12.92</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488</v>
      </c>
      <c r="CQ128" s="755"/>
      <c r="CR128" s="755"/>
      <c r="CS128" s="755"/>
      <c r="CT128" s="755"/>
      <c r="CU128" s="755"/>
      <c r="CV128" s="755"/>
      <c r="CW128" s="755"/>
      <c r="CX128" s="755"/>
      <c r="CY128" s="755"/>
      <c r="CZ128" s="755"/>
      <c r="DA128" s="755"/>
      <c r="DB128" s="755"/>
      <c r="DC128" s="755"/>
      <c r="DD128" s="755"/>
      <c r="DE128" s="755"/>
      <c r="DF128" s="1065"/>
      <c r="DG128" s="1066" t="s">
        <v>126</v>
      </c>
      <c r="DH128" s="1067"/>
      <c r="DI128" s="1067"/>
      <c r="DJ128" s="1067"/>
      <c r="DK128" s="1067"/>
      <c r="DL128" s="1067" t="s">
        <v>126</v>
      </c>
      <c r="DM128" s="1067"/>
      <c r="DN128" s="1067"/>
      <c r="DO128" s="1067"/>
      <c r="DP128" s="1067"/>
      <c r="DQ128" s="1067" t="s">
        <v>126</v>
      </c>
      <c r="DR128" s="1067"/>
      <c r="DS128" s="1067"/>
      <c r="DT128" s="1067"/>
      <c r="DU128" s="1067"/>
      <c r="DV128" s="1068" t="s">
        <v>126</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489</v>
      </c>
      <c r="X129" s="1100"/>
      <c r="Y129" s="1100"/>
      <c r="Z129" s="1101"/>
      <c r="AA129" s="987">
        <v>12815859</v>
      </c>
      <c r="AB129" s="988"/>
      <c r="AC129" s="988"/>
      <c r="AD129" s="988"/>
      <c r="AE129" s="989"/>
      <c r="AF129" s="990">
        <v>12905817</v>
      </c>
      <c r="AG129" s="988"/>
      <c r="AH129" s="988"/>
      <c r="AI129" s="988"/>
      <c r="AJ129" s="989"/>
      <c r="AK129" s="990">
        <v>13253475</v>
      </c>
      <c r="AL129" s="988"/>
      <c r="AM129" s="988"/>
      <c r="AN129" s="988"/>
      <c r="AO129" s="989"/>
      <c r="AP129" s="1102"/>
      <c r="AQ129" s="1103"/>
      <c r="AR129" s="1103"/>
      <c r="AS129" s="1103"/>
      <c r="AT129" s="1104"/>
      <c r="AU129" s="229"/>
      <c r="AV129" s="229"/>
      <c r="AW129" s="229"/>
      <c r="AX129" s="1094" t="s">
        <v>490</v>
      </c>
      <c r="AY129" s="952"/>
      <c r="AZ129" s="952"/>
      <c r="BA129" s="952"/>
      <c r="BB129" s="952"/>
      <c r="BC129" s="952"/>
      <c r="BD129" s="952"/>
      <c r="BE129" s="953"/>
      <c r="BF129" s="1095" t="s">
        <v>126</v>
      </c>
      <c r="BG129" s="1096"/>
      <c r="BH129" s="1096"/>
      <c r="BI129" s="1096"/>
      <c r="BJ129" s="1096"/>
      <c r="BK129" s="1096"/>
      <c r="BL129" s="1097"/>
      <c r="BM129" s="1095">
        <v>17.920000000000002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492</v>
      </c>
      <c r="X130" s="1100"/>
      <c r="Y130" s="1100"/>
      <c r="Z130" s="1101"/>
      <c r="AA130" s="987">
        <v>2579912</v>
      </c>
      <c r="AB130" s="988"/>
      <c r="AC130" s="988"/>
      <c r="AD130" s="988"/>
      <c r="AE130" s="989"/>
      <c r="AF130" s="990">
        <v>2316800</v>
      </c>
      <c r="AG130" s="988"/>
      <c r="AH130" s="988"/>
      <c r="AI130" s="988"/>
      <c r="AJ130" s="989"/>
      <c r="AK130" s="990">
        <v>2291048</v>
      </c>
      <c r="AL130" s="988"/>
      <c r="AM130" s="988"/>
      <c r="AN130" s="988"/>
      <c r="AO130" s="989"/>
      <c r="AP130" s="1102"/>
      <c r="AQ130" s="1103"/>
      <c r="AR130" s="1103"/>
      <c r="AS130" s="1103"/>
      <c r="AT130" s="1104"/>
      <c r="AU130" s="229"/>
      <c r="AV130" s="229"/>
      <c r="AW130" s="229"/>
      <c r="AX130" s="1094" t="s">
        <v>493</v>
      </c>
      <c r="AY130" s="952"/>
      <c r="AZ130" s="952"/>
      <c r="BA130" s="952"/>
      <c r="BB130" s="952"/>
      <c r="BC130" s="952"/>
      <c r="BD130" s="952"/>
      <c r="BE130" s="953"/>
      <c r="BF130" s="1130">
        <v>14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494</v>
      </c>
      <c r="X131" s="1137"/>
      <c r="Y131" s="1137"/>
      <c r="Z131" s="1138"/>
      <c r="AA131" s="1033">
        <v>10235947</v>
      </c>
      <c r="AB131" s="1015"/>
      <c r="AC131" s="1015"/>
      <c r="AD131" s="1015"/>
      <c r="AE131" s="1016"/>
      <c r="AF131" s="1014">
        <v>10589017</v>
      </c>
      <c r="AG131" s="1015"/>
      <c r="AH131" s="1015"/>
      <c r="AI131" s="1015"/>
      <c r="AJ131" s="1016"/>
      <c r="AK131" s="1014">
        <v>10962427</v>
      </c>
      <c r="AL131" s="1015"/>
      <c r="AM131" s="1015"/>
      <c r="AN131" s="1015"/>
      <c r="AO131" s="1016"/>
      <c r="AP131" s="1139"/>
      <c r="AQ131" s="1140"/>
      <c r="AR131" s="1140"/>
      <c r="AS131" s="1140"/>
      <c r="AT131" s="1141"/>
      <c r="AU131" s="229"/>
      <c r="AV131" s="229"/>
      <c r="AW131" s="229"/>
      <c r="AX131" s="1112" t="s">
        <v>495</v>
      </c>
      <c r="AY131" s="755"/>
      <c r="AZ131" s="755"/>
      <c r="BA131" s="755"/>
      <c r="BB131" s="755"/>
      <c r="BC131" s="755"/>
      <c r="BD131" s="755"/>
      <c r="BE131" s="1065"/>
      <c r="BF131" s="1113">
        <v>45.6</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496</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497</v>
      </c>
      <c r="W132" s="1123"/>
      <c r="X132" s="1123"/>
      <c r="Y132" s="1123"/>
      <c r="Z132" s="1124"/>
      <c r="AA132" s="1125">
        <v>14.265372810000001</v>
      </c>
      <c r="AB132" s="1126"/>
      <c r="AC132" s="1126"/>
      <c r="AD132" s="1126"/>
      <c r="AE132" s="1127"/>
      <c r="AF132" s="1128">
        <v>14.622896539999999</v>
      </c>
      <c r="AG132" s="1126"/>
      <c r="AH132" s="1126"/>
      <c r="AI132" s="1126"/>
      <c r="AJ132" s="1127"/>
      <c r="AK132" s="1128">
        <v>13.15785273</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498</v>
      </c>
      <c r="W133" s="1106"/>
      <c r="X133" s="1106"/>
      <c r="Y133" s="1106"/>
      <c r="Z133" s="1107"/>
      <c r="AA133" s="1108">
        <v>14.8</v>
      </c>
      <c r="AB133" s="1109"/>
      <c r="AC133" s="1109"/>
      <c r="AD133" s="1109"/>
      <c r="AE133" s="1110"/>
      <c r="AF133" s="1108">
        <v>14.3</v>
      </c>
      <c r="AG133" s="1109"/>
      <c r="AH133" s="1109"/>
      <c r="AI133" s="1109"/>
      <c r="AJ133" s="1110"/>
      <c r="AK133" s="1108">
        <v>14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4Io4Q8pPchXRAM000o+XvYI6s7do4UrTRwUempxO8cgnA2hBAzSeSyx54udxj0gswRJgNvquejoWuWaUMa+xZQ==" saltValue="sv4zPxoDYKfzH/WKKvSP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BJ67" zoomScaleNormal="85" zoomScaleSheetLayoutView="100" workbookViewId="0">
      <selection activeCell="CU72" sqref="CU7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T37"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HC/fnAumCkVNXbHFC1ROWlfj1w+8k2J9JjvHJ9Iu9uhnXkwhwFfna767MsdB3e7uKUDJT4MDK6LqdyJp/eqSw==" saltValue="UXGc9epboJKu6uSDsv3J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507</v>
      </c>
      <c r="AL9" s="1146"/>
      <c r="AM9" s="1146"/>
      <c r="AN9" s="1147"/>
      <c r="AO9" s="277">
        <v>3931058</v>
      </c>
      <c r="AP9" s="277">
        <v>92917</v>
      </c>
      <c r="AQ9" s="278">
        <v>104625</v>
      </c>
      <c r="AR9" s="279">
        <v>-11.2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508</v>
      </c>
      <c r="AL10" s="1146"/>
      <c r="AM10" s="1146"/>
      <c r="AN10" s="1147"/>
      <c r="AO10" s="280">
        <v>513295</v>
      </c>
      <c r="AP10" s="280">
        <v>12133</v>
      </c>
      <c r="AQ10" s="281">
        <v>9752</v>
      </c>
      <c r="AR10" s="282">
        <v>24.4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509</v>
      </c>
      <c r="AL11" s="1146"/>
      <c r="AM11" s="1146"/>
      <c r="AN11" s="1147"/>
      <c r="AO11" s="280">
        <v>49312</v>
      </c>
      <c r="AP11" s="280">
        <v>1166</v>
      </c>
      <c r="AQ11" s="281">
        <v>1608</v>
      </c>
      <c r="AR11" s="282">
        <v>-27.5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510</v>
      </c>
      <c r="AL12" s="1146"/>
      <c r="AM12" s="1146"/>
      <c r="AN12" s="1147"/>
      <c r="AO12" s="280" t="s">
        <v>511</v>
      </c>
      <c r="AP12" s="280" t="s">
        <v>511</v>
      </c>
      <c r="AQ12" s="281">
        <v>4</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512</v>
      </c>
      <c r="AL13" s="1146"/>
      <c r="AM13" s="1146"/>
      <c r="AN13" s="1147"/>
      <c r="AO13" s="280">
        <v>182322</v>
      </c>
      <c r="AP13" s="280">
        <v>4309</v>
      </c>
      <c r="AQ13" s="281">
        <v>4175</v>
      </c>
      <c r="AR13" s="282">
        <v>3.2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513</v>
      </c>
      <c r="AL14" s="1146"/>
      <c r="AM14" s="1146"/>
      <c r="AN14" s="1147"/>
      <c r="AO14" s="280">
        <v>62543</v>
      </c>
      <c r="AP14" s="280">
        <v>1478</v>
      </c>
      <c r="AQ14" s="281">
        <v>2340</v>
      </c>
      <c r="AR14" s="282">
        <v>-36.799999999999997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514</v>
      </c>
      <c r="AL15" s="1149"/>
      <c r="AM15" s="1149"/>
      <c r="AN15" s="1150"/>
      <c r="AO15" s="280">
        <v>-269044</v>
      </c>
      <c r="AP15" s="280">
        <v>-6359</v>
      </c>
      <c r="AQ15" s="281">
        <v>-8060</v>
      </c>
      <c r="AR15" s="282">
        <v>-21.1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186</v>
      </c>
      <c r="AL16" s="1149"/>
      <c r="AM16" s="1149"/>
      <c r="AN16" s="1150"/>
      <c r="AO16" s="280">
        <v>4469486</v>
      </c>
      <c r="AP16" s="280">
        <v>105644</v>
      </c>
      <c r="AQ16" s="281">
        <v>114444</v>
      </c>
      <c r="AR16" s="282">
        <v>-7.7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519</v>
      </c>
      <c r="AL21" s="1152"/>
      <c r="AM21" s="1152"/>
      <c r="AN21" s="1153"/>
      <c r="AO21" s="293">
        <v>8.6999999999999993</v>
      </c>
      <c r="AP21" s="294">
        <v>10.6</v>
      </c>
      <c r="AQ21" s="295">
        <v>-1.9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520</v>
      </c>
      <c r="AL22" s="1152"/>
      <c r="AM22" s="1152"/>
      <c r="AN22" s="1153"/>
      <c r="AO22" s="298">
        <v>99.9</v>
      </c>
      <c r="AP22" s="299">
        <v>97.5</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521</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524</v>
      </c>
      <c r="AL32" s="1160"/>
      <c r="AM32" s="1160"/>
      <c r="AN32" s="1161"/>
      <c r="AO32" s="308">
        <v>3603113</v>
      </c>
      <c r="AP32" s="308">
        <v>85166</v>
      </c>
      <c r="AQ32" s="309">
        <v>72468</v>
      </c>
      <c r="AR32" s="310">
        <v>17.5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525</v>
      </c>
      <c r="AL33" s="1160"/>
      <c r="AM33" s="1160"/>
      <c r="AN33" s="1161"/>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526</v>
      </c>
      <c r="AL34" s="1160"/>
      <c r="AM34" s="1160"/>
      <c r="AN34" s="1161"/>
      <c r="AO34" s="308" t="s">
        <v>511</v>
      </c>
      <c r="AP34" s="308" t="s">
        <v>511</v>
      </c>
      <c r="AQ34" s="309">
        <v>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527</v>
      </c>
      <c r="AL35" s="1160"/>
      <c r="AM35" s="1160"/>
      <c r="AN35" s="1161"/>
      <c r="AO35" s="308">
        <v>545000</v>
      </c>
      <c r="AP35" s="308">
        <v>12882</v>
      </c>
      <c r="AQ35" s="309">
        <v>17710</v>
      </c>
      <c r="AR35" s="310">
        <v>-27.3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528</v>
      </c>
      <c r="AL36" s="1160"/>
      <c r="AM36" s="1160"/>
      <c r="AN36" s="1161"/>
      <c r="AO36" s="308">
        <v>195679</v>
      </c>
      <c r="AP36" s="308">
        <v>4625</v>
      </c>
      <c r="AQ36" s="309">
        <v>2475</v>
      </c>
      <c r="AR36" s="310">
        <v>86.9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529</v>
      </c>
      <c r="AL37" s="1160"/>
      <c r="AM37" s="1160"/>
      <c r="AN37" s="1161"/>
      <c r="AO37" s="308">
        <v>11620</v>
      </c>
      <c r="AP37" s="308">
        <v>275</v>
      </c>
      <c r="AQ37" s="309">
        <v>637</v>
      </c>
      <c r="AR37" s="310">
        <v>-56.8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530</v>
      </c>
      <c r="AL38" s="1163"/>
      <c r="AM38" s="1163"/>
      <c r="AN38" s="1164"/>
      <c r="AO38" s="311">
        <v>329</v>
      </c>
      <c r="AP38" s="311">
        <v>8</v>
      </c>
      <c r="AQ38" s="312">
        <v>2</v>
      </c>
      <c r="AR38" s="300">
        <v>300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531</v>
      </c>
      <c r="AL39" s="1163"/>
      <c r="AM39" s="1163"/>
      <c r="AN39" s="1164"/>
      <c r="AO39" s="308">
        <v>-622273</v>
      </c>
      <c r="AP39" s="308">
        <v>-14709</v>
      </c>
      <c r="AQ39" s="309">
        <v>-3769</v>
      </c>
      <c r="AR39" s="310">
        <v>290.3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532</v>
      </c>
      <c r="AL40" s="1160"/>
      <c r="AM40" s="1160"/>
      <c r="AN40" s="1161"/>
      <c r="AO40" s="308">
        <v>-2291048</v>
      </c>
      <c r="AP40" s="308">
        <v>-54153</v>
      </c>
      <c r="AQ40" s="309">
        <v>-62733</v>
      </c>
      <c r="AR40" s="310">
        <v>-13.7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295</v>
      </c>
      <c r="AL41" s="1166"/>
      <c r="AM41" s="1166"/>
      <c r="AN41" s="1167"/>
      <c r="AO41" s="308">
        <v>1442420</v>
      </c>
      <c r="AP41" s="308">
        <v>34094</v>
      </c>
      <c r="AQ41" s="309">
        <v>26792</v>
      </c>
      <c r="AR41" s="310">
        <v>27.3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502</v>
      </c>
      <c r="AN49" s="1156" t="s">
        <v>536</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2061790</v>
      </c>
      <c r="AN51" s="330">
        <v>46026</v>
      </c>
      <c r="AO51" s="331">
        <v>-58.5</v>
      </c>
      <c r="AP51" s="332">
        <v>88968</v>
      </c>
      <c r="AQ51" s="333">
        <v>6.8</v>
      </c>
      <c r="AR51" s="334">
        <v>-65.3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1164739</v>
      </c>
      <c r="AN52" s="338">
        <v>26001</v>
      </c>
      <c r="AO52" s="339">
        <v>-70.099999999999994</v>
      </c>
      <c r="AP52" s="340">
        <v>45482</v>
      </c>
      <c r="AQ52" s="341">
        <v>5.5</v>
      </c>
      <c r="AR52" s="342">
        <v>-75.599999999999994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2071804</v>
      </c>
      <c r="AN53" s="330">
        <v>47050</v>
      </c>
      <c r="AO53" s="331">
        <v>2.2000000000000002</v>
      </c>
      <c r="AP53" s="332">
        <v>85173</v>
      </c>
      <c r="AQ53" s="333">
        <v>-4.3</v>
      </c>
      <c r="AR53" s="334">
        <v>6.5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1276287</v>
      </c>
      <c r="AN54" s="338">
        <v>28984</v>
      </c>
      <c r="AO54" s="339">
        <v>11.5</v>
      </c>
      <c r="AP54" s="340">
        <v>43913</v>
      </c>
      <c r="AQ54" s="341">
        <v>-3.4</v>
      </c>
      <c r="AR54" s="342">
        <v>14.9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2033890</v>
      </c>
      <c r="AN55" s="330">
        <v>46955</v>
      </c>
      <c r="AO55" s="331">
        <v>-0.2</v>
      </c>
      <c r="AP55" s="332">
        <v>94081</v>
      </c>
      <c r="AQ55" s="333">
        <v>10.5</v>
      </c>
      <c r="AR55" s="334">
        <v>-10.7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1044617</v>
      </c>
      <c r="AN56" s="338">
        <v>24116</v>
      </c>
      <c r="AO56" s="339">
        <v>-16.8</v>
      </c>
      <c r="AP56" s="340">
        <v>48949</v>
      </c>
      <c r="AQ56" s="341">
        <v>11.5</v>
      </c>
      <c r="AR56" s="342">
        <v>-28.3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2936204</v>
      </c>
      <c r="AN57" s="330">
        <v>68633</v>
      </c>
      <c r="AO57" s="331">
        <v>46.2</v>
      </c>
      <c r="AP57" s="332">
        <v>92632</v>
      </c>
      <c r="AQ57" s="333">
        <v>-1.5</v>
      </c>
      <c r="AR57" s="334">
        <v>47.7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1972737</v>
      </c>
      <c r="AN58" s="338">
        <v>46112</v>
      </c>
      <c r="AO58" s="339">
        <v>91.2</v>
      </c>
      <c r="AP58" s="340">
        <v>47978</v>
      </c>
      <c r="AQ58" s="341">
        <v>-2</v>
      </c>
      <c r="AR58" s="342">
        <v>93.2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3208085</v>
      </c>
      <c r="AN59" s="330">
        <v>75829</v>
      </c>
      <c r="AO59" s="331">
        <v>10.5</v>
      </c>
      <c r="AP59" s="332">
        <v>96469</v>
      </c>
      <c r="AQ59" s="333">
        <v>4.0999999999999996</v>
      </c>
      <c r="AR59" s="334">
        <v>6.4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2101239</v>
      </c>
      <c r="AN60" s="338">
        <v>49666</v>
      </c>
      <c r="AO60" s="339">
        <v>7.7</v>
      </c>
      <c r="AP60" s="340">
        <v>49775</v>
      </c>
      <c r="AQ60" s="341">
        <v>3.7</v>
      </c>
      <c r="AR60" s="342">
        <v>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2462355</v>
      </c>
      <c r="AN61" s="345">
        <v>56899</v>
      </c>
      <c r="AO61" s="346">
        <v>0</v>
      </c>
      <c r="AP61" s="347">
        <v>91465</v>
      </c>
      <c r="AQ61" s="348">
        <v>3.1</v>
      </c>
      <c r="AR61" s="334">
        <v>-3.1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1511924</v>
      </c>
      <c r="AN62" s="338">
        <v>34976</v>
      </c>
      <c r="AO62" s="339">
        <v>4.7</v>
      </c>
      <c r="AP62" s="340">
        <v>47219</v>
      </c>
      <c r="AQ62" s="341">
        <v>3.1</v>
      </c>
      <c r="AR62" s="342">
        <v>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owNNVLF32cs46u0/udZZvquyIcXiX9Ge6YnqFOzCIiD4mWGozNwaXE7Y7jIewRKLr7aOlKWghb58KSLbc186A==" saltValue="msalQ4jC10FaHz0q+W/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lUdEvsDZ0iNtOy+GEf8u+oQT5KFGtTqoAXo6xmvbdiKvfA8+vhJGp3i5LzhyoU+jobRBHfbi2VeQwlc84Gf/5Q==" saltValue="5CmOU+fshZ+o9HIDwJnU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nB5RhW//aPKxN27p0nRpFCyGifsE2zltBeB5wIKOXtoGGbAQ6u41iXkOKkgY0m6RzT4XicdKV/VqAMskvo6yXA==" saltValue="28RnAIk58qMEQ5FXntuQ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68" t="s">
        <v>3</v>
      </c>
      <c r="D47" s="1168"/>
      <c r="E47" s="1169"/>
      <c r="F47" s="11">
        <v>24.31</v>
      </c>
      <c r="G47" s="12">
        <v>21.15</v>
      </c>
      <c r="H47" s="12">
        <v>19.95</v>
      </c>
      <c r="I47" s="12">
        <v>19.93</v>
      </c>
      <c r="J47" s="13">
        <v>19.87</v>
      </c>
    </row>
    <row r="48" spans="2:10" ht="57.75" customHeight="1" x14ac:dyDescent="0.15">
      <c r="B48" s="14"/>
      <c r="C48" s="1170" t="s">
        <v>4</v>
      </c>
      <c r="D48" s="1170"/>
      <c r="E48" s="1171"/>
      <c r="F48" s="15">
        <v>2.73</v>
      </c>
      <c r="G48" s="16">
        <v>1.76</v>
      </c>
      <c r="H48" s="16">
        <v>2.12</v>
      </c>
      <c r="I48" s="16">
        <v>0.79</v>
      </c>
      <c r="J48" s="17">
        <v>4.43</v>
      </c>
    </row>
    <row r="49" spans="2:10" ht="57.75" customHeight="1" thickBot="1" x14ac:dyDescent="0.2">
      <c r="B49" s="18"/>
      <c r="C49" s="1172" t="s">
        <v>5</v>
      </c>
      <c r="D49" s="1172"/>
      <c r="E49" s="1173"/>
      <c r="F49" s="19" t="s">
        <v>557</v>
      </c>
      <c r="G49" s="20" t="s">
        <v>558</v>
      </c>
      <c r="H49" s="20" t="s">
        <v>559</v>
      </c>
      <c r="I49" s="20" t="s">
        <v>560</v>
      </c>
      <c r="J49" s="21">
        <v>6.93</v>
      </c>
    </row>
    <row r="50" spans="2:10" x14ac:dyDescent="0.15"/>
  </sheetData>
  <sheetProtection algorithmName="SHA-512" hashValue="bNVf83hKzCL8BiOxLe4EHBDAU6B4oyGfYi/JtedYqbPiQ6CABDsgEZwVRqvfVnebHjMoiLJN3q+n2Rg6Q9ISIw==" saltValue="eYDxCtgP0lto8kdnznMk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2023-03-20T02:26:13Z</cp:lastPrinted>
  <dcterms:created xsi:type="dcterms:W3CDTF">2023-02-20T06:10:46Z</dcterms:created>
  <dcterms:modified xsi:type="dcterms:W3CDTF">2023-10-18T02:42:04Z</dcterms:modified>
  <cp:category/>
</cp:coreProperties>
</file>