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17A7D1D6-7C80-4658-96EC-AFE6BD59A08F}" xr6:coauthVersionLast="47" xr6:coauthVersionMax="47" xr10:uidLastSave="{00000000-0000-0000-0000-000000000000}"/>
  <workbookProtection workbookAlgorithmName="SHA-512" workbookHashValue="yg+ryldgzAmOTFoePtw+Wzzdep/hNhCClN9tEb7VS4XmglRe9qWBNvvcfDq4CQKOLydDsjOuf8rcv7Fd9PjQDQ==" workbookSaltValue="G3Is9MKlggk1wuG/kSe1Rg==" workbookSpinCount="100000" lockStructure="1"/>
  <bookViews>
    <workbookView xWindow="-120" yWindow="-120" windowWidth="29040" windowHeight="157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入力シート!$A$214</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5" i="7" l="1"/>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5" i="7"/>
  <c r="A214" i="7"/>
  <c r="A209" i="7"/>
  <c r="A207" i="7"/>
  <c r="A199" i="7"/>
  <c r="A197" i="7"/>
  <c r="A195" i="7"/>
  <c r="A193" i="7"/>
  <c r="A191" i="7"/>
  <c r="A189" i="7"/>
  <c r="A187" i="7"/>
  <c r="A185" i="7"/>
  <c r="A184" i="7"/>
  <c r="A183" i="7"/>
  <c r="A176"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D197" i="7"/>
  <c r="D191" i="7"/>
  <c r="D193" i="7" s="1"/>
  <c r="D195" i="7" s="1"/>
  <c r="D178" i="7"/>
  <c r="D180" i="7" s="1"/>
  <c r="D182" i="7" s="1"/>
  <c r="D199" i="7" l="1"/>
  <c r="J181" i="7"/>
  <c r="D114" i="7" l="1"/>
  <c r="D116" i="7" s="1"/>
  <c r="D118" i="7" s="1"/>
  <c r="D120" i="7" s="1"/>
  <c r="D122" i="7" s="1"/>
  <c r="D124" i="7" s="1"/>
  <c r="D126" i="7" s="1"/>
  <c r="I186" i="7" l="1"/>
  <c r="J210" i="7" l="1"/>
  <c r="A2" i="8" l="1"/>
  <c r="A1" i="8"/>
</calcChain>
</file>

<file path=xl/sharedStrings.xml><?xml version="1.0" encoding="utf-8"?>
<sst xmlns="http://schemas.openxmlformats.org/spreadsheetml/2006/main" count="277" uniqueCount="231">
  <si>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</si>
  <si>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</si>
  <si>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</si>
  <si>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</si>
  <si>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</si>
  <si>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</si>
  <si>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営業年数</t>
    <rPh sb="0" eb="2">
      <t>エイギョウ</t>
    </rPh>
    <rPh sb="2" eb="4">
      <t>ネンスウ</t>
    </rPh>
    <phoneticPr fontId="5"/>
  </si>
  <si>
    <t>年</t>
    <rPh sb="0" eb="1">
      <t>ネン</t>
    </rPh>
    <phoneticPr fontId="4"/>
  </si>
  <si>
    <t>希望</t>
    <rPh sb="0" eb="2">
      <t>キボウ</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</si>
  <si>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</si>
  <si>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</si>
  <si>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</si>
  <si>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</si>
  <si>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</si>
  <si>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</si>
  <si>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E.経営情報</t>
    <rPh sb="2" eb="4">
      <t>ケイエイ</t>
    </rPh>
    <rPh sb="4" eb="6">
      <t>ジョウホウ</t>
    </rPh>
    <phoneticPr fontId="4"/>
  </si>
  <si>
    <t>F.業種情報</t>
    <rPh sb="2" eb="4">
      <t>ギョウシュ</t>
    </rPh>
    <rPh sb="4" eb="6">
      <t>ジョウホウ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</si>
  <si>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</si>
  <si>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</si>
  <si>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</si>
  <si>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</si>
  <si>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</si>
  <si>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</si>
  <si>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</si>
  <si>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</si>
  <si>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</si>
  <si>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</si>
  <si>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</si>
  <si>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</si>
  <si>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</si>
  <si>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</si>
  <si>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</si>
  <si>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</si>
  <si>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</si>
  <si>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</si>
  <si>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</si>
  <si>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</si>
  <si>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</si>
  <si>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</si>
  <si>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</si>
  <si>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</si>
  <si>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</si>
  <si>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</si>
  <si>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</si>
  <si>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</si>
  <si>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</si>
  <si>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</si>
  <si>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</si>
  <si>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</si>
  <si>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</si>
  <si>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</si>
  <si>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</si>
  <si>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</si>
  <si>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</si>
  <si>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</si>
  <si>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</si>
  <si>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</si>
  <si>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</si>
  <si>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</si>
  <si>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</si>
  <si>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</si>
  <si>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</si>
  <si>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</si>
  <si>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</si>
  <si>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</si>
  <si>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</si>
  <si>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</si>
  <si>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</si>
  <si>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</si>
  <si>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</si>
  <si>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</si>
  <si>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</si>
  <si>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</si>
  <si>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</si>
  <si>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</si>
  <si>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</si>
  <si>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</si>
  <si>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</si>
  <si>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</si>
  <si>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</si>
  <si>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</si>
  <si>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</si>
  <si>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</si>
  <si>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</si>
  <si>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</si>
  <si>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</si>
  <si>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</si>
  <si>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</si>
  <si>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</si>
  <si>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</si>
  <si>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</si>
  <si>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</si>
  <si>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</si>
  <si>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</si>
  <si>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</si>
  <si>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</si>
  <si>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</si>
  <si>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</si>
  <si>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</si>
  <si>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</si>
  <si>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</si>
  <si>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</si>
  <si>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行政書士登録番号</t>
    <rPh sb="0" eb="2">
      <t>ギョウセイ</t>
    </rPh>
    <rPh sb="2" eb="4">
      <t>ショシ</t>
    </rPh>
    <rPh sb="4" eb="6">
      <t>トウロク</t>
    </rPh>
    <rPh sb="6" eb="8">
      <t>バンゴウ</t>
    </rPh>
    <phoneticPr fontId="5"/>
  </si>
  <si>
    <t>合併等後の年月</t>
    <rPh sb="0" eb="2">
      <t>ガッペイ</t>
    </rPh>
    <rPh sb="2" eb="4">
      <t>トウゴ</t>
    </rPh>
    <rPh sb="5" eb="7">
      <t>ネンゲツ</t>
    </rPh>
    <phoneticPr fontId="5"/>
  </si>
  <si>
    <t>設立年月日</t>
    <rPh sb="0" eb="2">
      <t>セツリツ</t>
    </rPh>
    <rPh sb="2" eb="5">
      <t>ネンガッピ</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</si>
  <si>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</si>
  <si>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</si>
  <si>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</si>
  <si>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</si>
  <si>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</si>
  <si>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</si>
  <si>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</si>
  <si>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</si>
  <si>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</si>
  <si>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ヶ月</t>
    <phoneticPr fontId="4"/>
  </si>
  <si>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</si>
  <si>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</si>
  <si>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</si>
  <si>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</si>
  <si>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</si>
  <si>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</si>
  <si>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</si>
  <si>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</si>
  <si>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</si>
  <si>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</si>
  <si>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</si>
  <si>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</si>
  <si>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</si>
  <si>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</si>
  <si>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</si>
  <si>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</si>
  <si>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</si>
  <si>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</si>
  <si>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</si>
  <si>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</si>
  <si>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</si>
  <si>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</si>
  <si>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</si>
  <si>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</si>
  <si>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</si>
  <si>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</si>
  <si>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</si>
  <si>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</si>
  <si>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</si>
  <si>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050</t>
    <phoneticPr fontId="4"/>
  </si>
  <si>
    <t>D.申請代理人情報</t>
    <rPh sb="2" eb="7">
      <t>シンセイダイリニン</t>
    </rPh>
    <phoneticPr fontId="4"/>
  </si>
  <si>
    <t>競争参加資格希望業種表</t>
    <rPh sb="0" eb="2">
      <t>キョウソウ</t>
    </rPh>
    <rPh sb="2" eb="4">
      <t>サンカ</t>
    </rPh>
    <rPh sb="4" eb="6">
      <t>シカク</t>
    </rPh>
    <rPh sb="6" eb="8">
      <t>キボウ</t>
    </rPh>
    <rPh sb="8" eb="10">
      <t>ギョウシュ</t>
    </rPh>
    <rPh sb="10" eb="11">
      <t>ヒョウ</t>
    </rPh>
    <phoneticPr fontId="5"/>
  </si>
  <si>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</si>
  <si>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</si>
  <si>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</si>
  <si>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</si>
  <si>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</si>
  <si>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</si>
  <si>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</si>
  <si>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</si>
  <si>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</si>
  <si>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</si>
  <si>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</si>
  <si>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</si>
  <si>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</si>
  <si>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</si>
  <si>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</si>
  <si>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その他</t>
    <rPh sb="2" eb="3">
      <t>タ</t>
    </rPh>
    <phoneticPr fontId="4"/>
  </si>
  <si>
    <t>300</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</si>
  <si>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</si>
  <si>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</si>
  <si>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</si>
  <si>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</si>
  <si>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</si>
  <si>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00:国土交通大臣</t>
    <phoneticPr fontId="4"/>
  </si>
  <si>
    <t>例)10　申請日の直近の総合評定値通知書における営業年数（１年未満切り捨て）を入力してください。</t>
    <rPh sb="39" eb="41">
      <t>ニュウリョク</t>
    </rPh>
    <phoneticPr fontId="4"/>
  </si>
  <si>
    <t>例)カブシキガイシャスズキグミ　正式名称を全角カタカナで入力してください。</t>
    <phoneticPr fontId="4"/>
  </si>
  <si>
    <t>例)株式会社鈴木組　正式名称で入力してください。</t>
    <phoneticPr fontId="4"/>
  </si>
  <si>
    <t>例)1年2ヶ月　合併等から経営事項審査の基準日までの期間が５年未満の場合、入力してください。</t>
    <rPh sb="3" eb="4">
      <t>ネン</t>
    </rPh>
    <rPh sb="6" eb="7">
      <t>ゲツ</t>
    </rPh>
    <rPh sb="37" eb="39">
      <t>ニュウリョク</t>
    </rPh>
    <phoneticPr fontId="4"/>
  </si>
  <si>
    <t>業種区分</t>
    <phoneticPr fontId="4"/>
  </si>
  <si>
    <t>許可区分</t>
    <rPh sb="0" eb="4">
      <t>キョカクブン</t>
    </rPh>
    <phoneticPr fontId="4"/>
  </si>
  <si>
    <t>@を含む半角文字で入力してください。</t>
    <phoneticPr fontId="4"/>
  </si>
  <si>
    <t>例)1000001　「-（ハイフン）」を使わず7桁の数字で入力してください。</t>
  </si>
  <si>
    <t>常勤職員の人数</t>
    <rPh sb="0" eb="2">
      <t>ジョウキン</t>
    </rPh>
    <rPh sb="2" eb="4">
      <t>ショクイン</t>
    </rPh>
    <rPh sb="5" eb="7">
      <t>ニンズウ</t>
    </rPh>
    <phoneticPr fontId="5"/>
  </si>
  <si>
    <t>しない</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</si>
  <si>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</si>
  <si>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</si>
  <si>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</si>
  <si>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資本金</t>
    <rPh sb="0" eb="3">
      <t>シホンキン</t>
    </rPh>
    <phoneticPr fontId="4"/>
  </si>
  <si>
    <t>千円</t>
    <rPh sb="0" eb="2">
      <t>センエン</t>
    </rPh>
    <phoneticPr fontId="4"/>
  </si>
  <si>
    <t>ISO9000S取得の有無</t>
    <phoneticPr fontId="4"/>
  </si>
  <si>
    <t>ISO14000S取得の有無</t>
    <phoneticPr fontId="4"/>
  </si>
  <si>
    <t>1級</t>
  </si>
  <si>
    <t>講習受講</t>
    <phoneticPr fontId="4"/>
  </si>
  <si>
    <t>監理補佐</t>
  </si>
  <si>
    <t>基幹</t>
  </si>
  <si>
    <t>2級</t>
  </si>
  <si>
    <t>その他</t>
  </si>
  <si>
    <t>技術職員数</t>
    <rPh sb="0" eb="5">
      <t>ギジュツショクインスウ</t>
    </rPh>
    <phoneticPr fontId="4"/>
  </si>
  <si>
    <t>総合評定値</t>
    <phoneticPr fontId="4"/>
  </si>
  <si>
    <t>年間平均完成
工事高
（千円）</t>
    <rPh sb="0" eb="2">
      <t>ネンカン</t>
    </rPh>
    <rPh sb="12" eb="14">
      <t>センエン</t>
    </rPh>
    <phoneticPr fontId="4"/>
  </si>
  <si>
    <t>本社（店）と異なる場合のみ、「-（ハイフン）」を使わず7桁の数字で入力してください。</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</si>
  <si>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</si>
  <si>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</si>
  <si>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本社（店）と異なる場合のみ、@を含む半角文字で入力してください。</t>
    <phoneticPr fontId="4"/>
  </si>
  <si>
    <t>商号又は名称</t>
    <rPh sb="0" eb="2">
      <t>ショウゴウ</t>
    </rPh>
    <rPh sb="2" eb="3">
      <t>マタ</t>
    </rPh>
    <rPh sb="4" eb="6">
      <t>メイショウ</t>
    </rPh>
    <phoneticPr fontId="4"/>
  </si>
  <si>
    <t>建設業許可番号
例)00-012345</t>
    <rPh sb="0" eb="3">
      <t>ケンセツギョウ</t>
    </rPh>
    <rPh sb="3" eb="5">
      <t>キョカ</t>
    </rPh>
    <rPh sb="5" eb="7">
      <t>バンゴウ</t>
    </rPh>
    <rPh sb="8" eb="9">
      <t>レイ</t>
    </rPh>
    <phoneticPr fontId="4"/>
  </si>
  <si>
    <t>所在地</t>
    <phoneticPr fontId="4"/>
  </si>
  <si>
    <t>H.主観的事項</t>
    <rPh sb="2" eb="4">
      <t>シュカン</t>
    </rPh>
    <rPh sb="4" eb="5">
      <t>テキ</t>
    </rPh>
    <rPh sb="5" eb="7">
      <t>ジコウ</t>
    </rPh>
    <phoneticPr fontId="4"/>
  </si>
  <si>
    <t>障害者雇用状況</t>
    <phoneticPr fontId="4"/>
  </si>
  <si>
    <t>災害協定締結状況</t>
    <rPh sb="0" eb="2">
      <t>サイガイ</t>
    </rPh>
    <rPh sb="4" eb="6">
      <t>テイケツ</t>
    </rPh>
    <rPh sb="6" eb="8">
      <t>ジョウキョウ</t>
    </rPh>
    <phoneticPr fontId="4"/>
  </si>
  <si>
    <t>愛護活動の実施状況</t>
    <rPh sb="0" eb="4">
      <t>アイゴカツドウ</t>
    </rPh>
    <rPh sb="5" eb="7">
      <t>ジッシ</t>
    </rPh>
    <rPh sb="7" eb="9">
      <t>ジョウキョウ</t>
    </rPh>
    <phoneticPr fontId="4"/>
  </si>
  <si>
    <t>雇用保険加入の有無</t>
    <rPh sb="0" eb="4">
      <t>コヨウホケン</t>
    </rPh>
    <rPh sb="4" eb="6">
      <t>カニュウ</t>
    </rPh>
    <rPh sb="7" eb="9">
      <t>ウム</t>
    </rPh>
    <phoneticPr fontId="5"/>
  </si>
  <si>
    <t>健康保険加入の有無</t>
    <rPh sb="0" eb="4">
      <t>ケンコウホケン</t>
    </rPh>
    <rPh sb="4" eb="6">
      <t>カニュウ</t>
    </rPh>
    <rPh sb="7" eb="9">
      <t>ウム</t>
    </rPh>
    <phoneticPr fontId="5"/>
  </si>
  <si>
    <t>厚生年金保険加入</t>
    <rPh sb="0" eb="6">
      <t>コウセイネンキンホケン</t>
    </rPh>
    <rPh sb="6" eb="8">
      <t>カニュウ</t>
    </rPh>
    <phoneticPr fontId="4"/>
  </si>
  <si>
    <t>の有無</t>
    <phoneticPr fontId="4"/>
  </si>
  <si>
    <t>リストから選択してください。「無」の場合は、申請することができません。</t>
    <rPh sb="15" eb="16">
      <t>ナ</t>
    </rPh>
    <phoneticPr fontId="4"/>
  </si>
  <si>
    <t>リストから選択してください。「無」の場合は、申請することができません。</t>
    <phoneticPr fontId="4"/>
  </si>
  <si>
    <r>
      <t xml:space="preserve">登録を希望する場合、希望、許可区分（支店等に委任する場合は支店等の許可を入力）、総合評定値、年間平均完成工事高、技術職員数欄を入力してください。
</t>
    </r>
    <r>
      <rPr>
        <sz val="10"/>
        <color theme="1" tint="4.9989318521683403E-2"/>
        <rFont val="ＭＳ ゴシック"/>
        <family val="3"/>
        <charset val="128"/>
      </rPr>
      <t>希望、許可区分はリストから選択してください。
年間平均完成工事高については、消費税を含まない金額を入力してください。</t>
    </r>
    <rPh sb="0" eb="2">
      <t>トウロク</t>
    </rPh>
    <rPh sb="3" eb="5">
      <t>キボウ</t>
    </rPh>
    <rPh sb="7" eb="9">
      <t>バアイ</t>
    </rPh>
    <rPh sb="10" eb="12">
      <t>キボウ</t>
    </rPh>
    <rPh sb="42" eb="45">
      <t>ヒョウテイチ</t>
    </rPh>
    <rPh sb="46" eb="48">
      <t>ネンカン</t>
    </rPh>
    <rPh sb="73" eb="75">
      <t>キボウ</t>
    </rPh>
    <rPh sb="96" eb="98">
      <t>ネンカン</t>
    </rPh>
    <rPh sb="98" eb="100">
      <t>ヘイキン</t>
    </rPh>
    <rPh sb="122" eb="124">
      <t>ニュウリョク</t>
    </rPh>
    <phoneticPr fontId="4"/>
  </si>
  <si>
    <r>
      <t>洲本市内に営業所を有し、社会貢献評価の加点を希望する場合は、</t>
    </r>
    <r>
      <rPr>
        <sz val="10"/>
        <rFont val="ＭＳ ゴシック"/>
        <family val="3"/>
        <charset val="128"/>
      </rPr>
      <t>下記の各項目に入力し、必要な書類を提出してください。
　※対象は、A.本社(店)情報の住所、または支店・営業所に委任する場合は委任先の住所が洲本市内の場合</t>
    </r>
    <rPh sb="0" eb="4">
      <t>スモトシナイ</t>
    </rPh>
    <rPh sb="5" eb="8">
      <t>エイギョウショ</t>
    </rPh>
    <rPh sb="9" eb="10">
      <t>ユウ</t>
    </rPh>
    <rPh sb="12" eb="16">
      <t>シャカイコウケン</t>
    </rPh>
    <rPh sb="16" eb="18">
      <t>ヒョウカ</t>
    </rPh>
    <rPh sb="19" eb="21">
      <t>カテン</t>
    </rPh>
    <rPh sb="22" eb="24">
      <t>キボウ</t>
    </rPh>
    <rPh sb="26" eb="28">
      <t>バアイ</t>
    </rPh>
    <rPh sb="30" eb="32">
      <t>カキ</t>
    </rPh>
    <rPh sb="33" eb="34">
      <t>カク</t>
    </rPh>
    <rPh sb="34" eb="36">
      <t>コウモク</t>
    </rPh>
    <rPh sb="37" eb="39">
      <t>ニュウリョク</t>
    </rPh>
    <rPh sb="41" eb="43">
      <t>ヒツヨウ</t>
    </rPh>
    <rPh sb="44" eb="46">
      <t>ショルイ</t>
    </rPh>
    <rPh sb="47" eb="49">
      <t>テイシュツ</t>
    </rPh>
    <rPh sb="59" eb="61">
      <t>タイショウ</t>
    </rPh>
    <rPh sb="105" eb="107">
      <t>バアイ</t>
    </rPh>
    <phoneticPr fontId="4"/>
  </si>
  <si>
    <t>洲本市と災害協定を締結している団体に加盟している場合は、「有」を選択し「協定書の写し」を提出してください。</t>
    <phoneticPr fontId="4"/>
  </si>
  <si>
    <t xml:space="preserve">洲本市内の県又は市管理道路河川等の公共施設への愛護活動をしている場合は、「有」を選択し「（様式）活動証明書」を提出してください。
</t>
    <phoneticPr fontId="4"/>
  </si>
  <si>
    <t>「（様式）障害者雇用状況報告書」の「注意事項」を確認し、必要な書類を提出してください。</t>
    <phoneticPr fontId="4"/>
  </si>
  <si>
    <r>
      <rPr>
        <sz val="10"/>
        <color rgb="FFFF0000"/>
        <rFont val="ＭＳ ゴシック"/>
        <family val="3"/>
        <charset val="128"/>
      </rPr>
      <t>申請要領に記載された「関係する会社」の定義に該当する者のうち、洲本市の（建設工事）競争入札参加資格審査申請をする会社の商号又は名称、建設業許可番号及び所在地を入力してください。</t>
    </r>
    <r>
      <rPr>
        <sz val="10"/>
        <color rgb="FF0D0D0D"/>
        <rFont val="ＭＳ ゴシック"/>
        <family val="3"/>
        <charset val="128"/>
      </rPr>
      <t xml:space="preserve">
なお、関係する会社がない場合は、入力不要です。</t>
    </r>
    <rPh sb="31" eb="33">
      <t>スモト</t>
    </rPh>
    <rPh sb="92" eb="94">
      <t>カンケイ</t>
    </rPh>
    <rPh sb="96" eb="98">
      <t>カイシャ</t>
    </rPh>
    <rPh sb="101" eb="103">
      <t>バアイ</t>
    </rPh>
    <rPh sb="105" eb="107">
      <t>ニュウリョク</t>
    </rPh>
    <rPh sb="107" eb="109">
      <t>フヨウ</t>
    </rPh>
    <phoneticPr fontId="4"/>
  </si>
  <si>
    <t>令和7・8・9年度において、洲本市で行われる建設工事に係る入札に参加する資格の審査を申請します。</t>
    <rPh sb="14" eb="16">
      <t>スモト</t>
    </rPh>
    <rPh sb="16" eb="17">
      <t>シ</t>
    </rPh>
    <rPh sb="22" eb="26">
      <t>ケンセツコウジ</t>
    </rPh>
    <rPh sb="29" eb="31">
      <t>ニュウサツ</t>
    </rPh>
    <rPh sb="32" eb="34">
      <t>サンカ</t>
    </rPh>
    <rPh sb="36" eb="38">
      <t>シカク</t>
    </rPh>
    <rPh sb="39" eb="41">
      <t>シンサ</t>
    </rPh>
    <rPh sb="42" eb="44">
      <t>シンセイ</t>
    </rPh>
    <phoneticPr fontId="4"/>
  </si>
  <si>
    <t>G.関係する会社</t>
    <rPh sb="2" eb="4">
      <t>カンケイ</t>
    </rPh>
    <rPh sb="6" eb="8">
      <t>カイシャ</t>
    </rPh>
    <phoneticPr fontId="4"/>
  </si>
  <si>
    <t>28_洲本市</t>
  </si>
  <si>
    <t xml:space="preserve">例)カブシキガイシャスズキグミ　カンサイエイギョウショ
正式名称を全角カタカナで入力してください。支店・営業所名は、１文字空けて入力してください。
</t>
    <phoneticPr fontId="4"/>
  </si>
  <si>
    <t xml:space="preserve">例)株式会社鈴木組　関西営業所
正式名称で入力してください。支店・営業所名は、１文字空けて入力してください。
</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</si>
  <si>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合計(実人数)</t>
    <rPh sb="0" eb="1">
      <t>ゴウ</t>
    </rPh>
    <rPh sb="1" eb="2">
      <t>ケイ</t>
    </rPh>
    <rPh sb="3" eb="6">
      <t>ジツニンズウ</t>
    </rPh>
    <phoneticPr fontId="4"/>
  </si>
  <si>
    <t>経営規模等評価</t>
    <rPh sb="0" eb="4">
      <t>ケイエイキボ</t>
    </rPh>
    <rPh sb="4" eb="5">
      <t>トウ</t>
    </rPh>
    <rPh sb="5" eb="7">
      <t>ヒョウカ</t>
    </rPh>
    <phoneticPr fontId="5"/>
  </si>
  <si>
    <t>審査基準日</t>
    <phoneticPr fontId="4"/>
  </si>
  <si>
    <t>Ver.7.0.1</t>
    <phoneticPr fontId="4"/>
  </si>
  <si>
    <t>7.0.1</t>
  </si>
  <si>
    <t>洲本市 一般競争(指名競争)参加資格審査申請書【建設工事】</t>
    <rPh sb="0" eb="2">
      <t>スモト</t>
    </rPh>
    <rPh sb="2" eb="3">
      <t>シ</t>
    </rPh>
    <phoneticPr fontId="4"/>
  </si>
  <si>
    <t>入札通知用のメールアドレスを、@を含む半角文字で入力してください。</t>
    <rPh sb="0" eb="1">
      <t>ニュウサツ</t>
    </rPh>
    <rPh sb="1" eb="3">
      <t>ツウチ</t>
    </rPh>
    <rPh sb="3" eb="4">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</si>
</sst>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000000"/>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0"/>
      <color rgb="FF0D0D0D"/>
      <name val="ＭＳ ゴシック"/>
      <family val="3"/>
      <charset val="128"/>
    </font>
  </fonts>
  <fills count="6">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51">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auto="1"/>
      </bottom>
      <diagonal/>
    </border>
    <border>
      <left/>
      <right style="hair">
        <color auto="1"/>
      </right>
      <top style="thin">
        <color auto="1"/>
      </top>
      <bottom/>
      <diagonal/>
    </border>
    <border>
      <left/>
      <right style="hair">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auto="1"/>
      </top>
      <bottom style="hair">
        <color indexed="64"/>
      </bottom>
      <diagonal/>
    </border>
    <border>
      <left style="thin">
        <color indexed="64"/>
      </left>
      <right style="thin">
        <color indexed="64"/>
      </right>
      <top/>
      <bottom style="thin">
        <color indexed="64"/>
      </bottom>
      <diagonal/>
    </border>
    <border>
      <left style="hair">
        <color auto="1"/>
      </left>
      <right style="thin">
        <color auto="1"/>
      </right>
      <top style="thin">
        <color auto="1"/>
      </top>
      <bottom/>
      <diagonal/>
    </border>
    <border>
      <left style="hair">
        <color auto="1"/>
      </left>
      <right style="thin">
        <color auto="1"/>
      </right>
      <top style="hair">
        <color indexed="64"/>
      </top>
      <bottom style="hair">
        <color indexed="64"/>
      </bottom>
      <diagonal/>
    </border>
    <border>
      <left style="hair">
        <color auto="1"/>
      </left>
      <right style="thin">
        <color auto="1"/>
      </right>
      <top/>
      <bottom/>
      <diagonal/>
    </border>
    <border>
      <left/>
      <right/>
      <top style="hair">
        <color indexed="64"/>
      </top>
      <bottom style="double">
        <color indexed="64"/>
      </bottom>
      <diagonal/>
    </border>
    <border>
      <left style="hair">
        <color auto="1"/>
      </left>
      <right style="thin">
        <color auto="1"/>
      </right>
      <top/>
      <bottom style="thin">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auto="1"/>
      </left>
      <right style="thin">
        <color auto="1"/>
      </right>
      <top style="hair">
        <color indexed="64"/>
      </top>
      <bottom style="double">
        <color indexed="64"/>
      </bottom>
      <diagonal/>
    </border>
    <border>
      <left/>
      <right style="hair">
        <color auto="1"/>
      </right>
      <top style="hair">
        <color indexed="64"/>
      </top>
      <bottom style="double">
        <color indexed="64"/>
      </bottom>
      <diagonal/>
    </border>
    <border>
      <left style="thin">
        <color indexed="64"/>
      </left>
      <right/>
      <top style="hair">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274">
    <xf numFmtId="0" fontId="0" fillId="0" borderId="0" xfId="0">
      <alignment vertical="center"/>
    </xf>
    <xf numFmtId="49" fontId="13" fillId="2" borderId="0" xfId="0" applyNumberFormat="1" applyFont="1" applyFill="1" applyAlignment="1" applyProtection="1">
      <alignment horizontal="left" vertical="center"/>
      <protection locked="0"/>
    </xf>
    <xf numFmtId="38" fontId="13" fillId="2" borderId="9" xfId="0" applyNumberFormat="1" applyFont="1" applyFill="1" applyBorder="1" applyAlignment="1" applyProtection="1">
      <alignment horizontal="right" vertical="center"/>
      <protection locked="0"/>
    </xf>
    <xf numFmtId="38" fontId="13" fillId="2" borderId="5" xfId="0" applyNumberFormat="1" applyFont="1" applyFill="1" applyBorder="1" applyAlignment="1" applyProtection="1">
      <alignment horizontal="right" vertical="center"/>
      <protection locked="0"/>
    </xf>
    <xf numFmtId="38" fontId="13" fillId="2" borderId="32" xfId="0" applyNumberFormat="1" applyFont="1" applyFill="1" applyBorder="1" applyAlignment="1" applyProtection="1">
      <alignment horizontal="right" vertical="center"/>
      <protection locked="0"/>
    </xf>
    <xf numFmtId="38" fontId="13" fillId="2" borderId="26" xfId="0" applyNumberFormat="1" applyFont="1" applyFill="1" applyBorder="1" applyAlignment="1" applyProtection="1">
      <alignment horizontal="right" vertical="center"/>
      <protection locked="0"/>
    </xf>
    <xf numFmtId="38" fontId="13" fillId="2" borderId="33" xfId="0" applyNumberFormat="1" applyFont="1" applyFill="1" applyBorder="1" applyAlignment="1" applyProtection="1">
      <alignment horizontal="right" vertical="center"/>
      <protection locked="0"/>
    </xf>
    <xf numFmtId="38" fontId="13" fillId="2" borderId="38" xfId="0" applyNumberFormat="1" applyFont="1" applyFill="1" applyBorder="1" applyAlignment="1" applyProtection="1">
      <alignment horizontal="right" vertical="center"/>
      <protection locked="0"/>
    </xf>
    <xf numFmtId="38" fontId="13" fillId="2" borderId="39" xfId="0" applyNumberFormat="1" applyFont="1" applyFill="1" applyBorder="1" applyAlignment="1" applyProtection="1">
      <alignment horizontal="right" vertical="center"/>
      <protection locked="0"/>
    </xf>
    <xf numFmtId="38" fontId="13" fillId="2" borderId="40" xfId="0" applyNumberFormat="1" applyFont="1" applyFill="1" applyBorder="1" applyAlignment="1" applyProtection="1">
      <alignment horizontal="right" vertical="center"/>
      <protection locked="0"/>
    </xf>
    <xf numFmtId="38" fontId="13" fillId="2" borderId="30" xfId="0" applyNumberFormat="1" applyFont="1" applyFill="1" applyBorder="1" applyAlignment="1" applyProtection="1">
      <alignment horizontal="right" vertical="center"/>
      <protection locked="0"/>
    </xf>
    <xf numFmtId="38" fontId="13" fillId="2" borderId="42" xfId="0" applyNumberFormat="1" applyFont="1" applyFill="1" applyBorder="1" applyAlignment="1" applyProtection="1">
      <alignment horizontal="right" vertical="center"/>
      <protection locked="0"/>
    </xf>
    <xf numFmtId="38" fontId="13" fillId="2" borderId="31" xfId="0" applyNumberFormat="1" applyFont="1" applyFill="1" applyBorder="1" applyAlignment="1" applyProtection="1">
      <alignment horizontal="right" vertical="center"/>
      <protection locked="0"/>
    </xf>
    <xf numFmtId="49" fontId="13" fillId="2" borderId="13" xfId="0" applyNumberFormat="1" applyFont="1" applyFill="1" applyBorder="1" applyAlignment="1" applyProtection="1">
      <alignment horizontal="left" vertical="center"/>
      <protection locked="0"/>
    </xf>
    <xf numFmtId="0" fontId="13" fillId="2" borderId="4" xfId="0" applyFont="1" applyFill="1" applyBorder="1" applyAlignment="1" applyProtection="1">
      <alignment horizontal="left" vertical="center"/>
      <protection locked="0"/>
    </xf>
    <xf numFmtId="0" fontId="13" fillId="2" borderId="6" xfId="0" applyFont="1" applyFill="1" applyBorder="1" applyAlignment="1" applyProtection="1">
      <alignment horizontal="left" vertical="center"/>
      <protection locked="0"/>
    </xf>
    <xf numFmtId="49" fontId="13" fillId="2" borderId="13" xfId="6" applyNumberFormat="1" applyFont="1" applyFill="1" applyBorder="1" applyAlignment="1" applyProtection="1">
      <alignment horizontal="left" vertical="center"/>
      <protection locked="0"/>
    </xf>
    <xf numFmtId="0" fontId="13" fillId="2" borderId="6" xfId="6" applyFont="1" applyFill="1" applyBorder="1" applyAlignment="1" applyProtection="1">
      <alignment horizontal="left" vertical="center"/>
      <protection locked="0"/>
    </xf>
    <xf numFmtId="49" fontId="13" fillId="2" borderId="14" xfId="0" applyNumberFormat="1" applyFont="1" applyFill="1" applyBorder="1" applyAlignment="1" applyProtection="1">
      <alignment horizontal="left" vertical="center" shrinkToFit="1"/>
      <protection locked="0"/>
    </xf>
    <xf numFmtId="49" fontId="13" fillId="2" borderId="8" xfId="0" applyNumberFormat="1" applyFont="1" applyFill="1" applyBorder="1" applyAlignment="1" applyProtection="1">
      <alignment horizontal="left" vertical="center" shrinkToFit="1"/>
      <protection locked="0"/>
    </xf>
    <xf numFmtId="0" fontId="13" fillId="2" borderId="8" xfId="0" applyFont="1" applyFill="1" applyBorder="1" applyAlignment="1" applyProtection="1">
      <alignment horizontal="left" vertical="center" shrinkToFit="1"/>
      <protection locked="0"/>
    </xf>
    <xf numFmtId="0" fontId="13" fillId="2" borderId="10" xfId="0" applyFont="1" applyFill="1" applyBorder="1" applyAlignment="1" applyProtection="1">
      <alignment horizontal="left" vertical="center" shrinkToFit="1"/>
      <protection locked="0"/>
    </xf>
    <xf numFmtId="49" fontId="13" fillId="2" borderId="14" xfId="0" applyNumberFormat="1" applyFont="1" applyFill="1" applyBorder="1" applyAlignment="1" applyProtection="1">
      <alignment horizontal="left" vertical="center"/>
      <protection locked="0"/>
    </xf>
    <xf numFmtId="0" fontId="13" fillId="2" borderId="8" xfId="0"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protection locked="0"/>
    </xf>
    <xf numFmtId="49" fontId="13" fillId="2" borderId="14" xfId="6" applyNumberFormat="1" applyFont="1" applyFill="1" applyBorder="1" applyAlignment="1" applyProtection="1">
      <alignment horizontal="left" vertical="center"/>
      <protection locked="0"/>
    </xf>
    <xf numFmtId="0" fontId="13" fillId="2" borderId="10" xfId="6" applyFont="1" applyFill="1" applyBorder="1" applyAlignment="1" applyProtection="1">
      <alignment horizontal="left" vertical="center"/>
      <protection locked="0"/>
    </xf>
    <xf numFmtId="49" fontId="13" fillId="2" borderId="13" xfId="0" applyNumberFormat="1" applyFont="1" applyFill="1" applyBorder="1" applyAlignment="1" applyProtection="1">
      <alignment horizontal="left" vertical="center" shrinkToFit="1"/>
      <protection locked="0"/>
    </xf>
    <xf numFmtId="49" fontId="13" fillId="2" borderId="4" xfId="0" applyNumberFormat="1" applyFont="1" applyFill="1" applyBorder="1" applyAlignment="1" applyProtection="1">
      <alignment horizontal="left" vertical="center" shrinkToFit="1"/>
      <protection locked="0"/>
    </xf>
    <xf numFmtId="0" fontId="13" fillId="2" borderId="4" xfId="0" applyFont="1" applyFill="1" applyBorder="1" applyAlignment="1" applyProtection="1">
      <alignment horizontal="left" vertical="center" shrinkToFit="1"/>
      <protection locked="0"/>
    </xf>
    <xf numFmtId="0" fontId="13" fillId="2" borderId="6" xfId="0" applyFont="1" applyFill="1" applyBorder="1" applyAlignment="1" applyProtection="1">
      <alignment horizontal="left" vertical="center" shrinkToFit="1"/>
      <protection locked="0"/>
    </xf>
    <xf numFmtId="49" fontId="13" fillId="2" borderId="15" xfId="0" applyNumberFormat="1" applyFont="1" applyFill="1" applyBorder="1" applyAlignment="1" applyProtection="1">
      <alignment horizontal="left" vertical="center" shrinkToFit="1"/>
      <protection locked="0"/>
    </xf>
    <xf numFmtId="49" fontId="13" fillId="2" borderId="11" xfId="0" applyNumberFormat="1" applyFont="1" applyFill="1" applyBorder="1" applyAlignment="1" applyProtection="1">
      <alignment horizontal="left" vertical="center" shrinkToFit="1"/>
      <protection locked="0"/>
    </xf>
    <xf numFmtId="0" fontId="13" fillId="2" borderId="11" xfId="0" applyFont="1" applyFill="1" applyBorder="1" applyAlignment="1" applyProtection="1">
      <alignment horizontal="left" vertical="center" shrinkToFit="1"/>
      <protection locked="0"/>
    </xf>
    <xf numFmtId="0" fontId="13" fillId="2" borderId="12" xfId="0" applyFont="1" applyFill="1" applyBorder="1" applyAlignment="1" applyProtection="1">
      <alignment horizontal="left" vertical="center" shrinkToFit="1"/>
      <protection locked="0"/>
    </xf>
    <xf numFmtId="49" fontId="13" fillId="2" borderId="0" xfId="0" applyNumberFormat="1" applyFont="1" applyFill="1" applyAlignment="1" applyProtection="1">
      <alignment horizontal="left" vertical="center"/>
      <protection locked="0"/>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0" fontId="13" fillId="2" borderId="0" xfId="0" applyFont="1" applyFill="1" applyAlignment="1" applyProtection="1">
      <alignment horizontal="left" vertical="center"/>
      <protection locked="0"/>
    </xf>
    <xf numFmtId="181" fontId="13" fillId="2" borderId="0" xfId="0" applyNumberFormat="1" applyFont="1" applyFill="1" applyAlignment="1" applyProtection="1">
      <alignment horizontal="left" vertical="center"/>
      <protection locked="0"/>
    </xf>
    <xf numFmtId="49" fontId="13" fillId="2" borderId="15" xfId="0" applyNumberFormat="1"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0" fontId="13" fillId="2" borderId="12" xfId="0" applyFont="1" applyFill="1" applyBorder="1" applyAlignment="1" applyProtection="1">
      <alignment horizontal="left" vertical="center"/>
      <protection locked="0"/>
    </xf>
    <xf numFmtId="49" fontId="13" fillId="2" borderId="15" xfId="6" applyNumberFormat="1" applyFont="1" applyFill="1" applyBorder="1" applyAlignment="1" applyProtection="1">
      <alignment horizontal="left" vertical="center"/>
      <protection locked="0"/>
    </xf>
    <xf numFmtId="0" fontId="13" fillId="2" borderId="12" xfId="6" applyFont="1" applyFill="1" applyBorder="1" applyAlignment="1" applyProtection="1">
      <alignment horizontal="left" vertical="center"/>
      <protection locked="0"/>
    </xf>
    <xf numFmtId="49" fontId="13" fillId="2" borderId="7" xfId="1" applyNumberFormat="1" applyFont="1" applyFill="1" applyBorder="1" applyAlignment="1" applyProtection="1">
      <alignment horizontal="center" vertical="center"/>
      <protection locked="0"/>
    </xf>
    <xf numFmtId="49" fontId="13" fillId="2" borderId="9" xfId="1" applyNumberFormat="1" applyFont="1" applyFill="1" applyBorder="1" applyAlignment="1" applyProtection="1">
      <alignment horizontal="center" vertical="center"/>
      <protection locked="0"/>
    </xf>
    <xf numFmtId="49" fontId="13" fillId="2" borderId="7" xfId="1" applyNumberFormat="1" applyFont="1" applyFill="1" applyBorder="1" applyAlignment="1" applyProtection="1">
      <alignment horizontal="left" vertical="center"/>
      <protection locked="0"/>
    </xf>
    <xf numFmtId="49" fontId="13" fillId="2" borderId="9" xfId="1" applyNumberFormat="1" applyFont="1" applyFill="1" applyBorder="1" applyAlignment="1" applyProtection="1">
      <alignment horizontal="left" vertical="center"/>
      <protection locked="0"/>
    </xf>
    <xf numFmtId="38" fontId="13" fillId="2" borderId="7" xfId="1" applyNumberFormat="1" applyFont="1" applyFill="1" applyBorder="1" applyAlignment="1" applyProtection="1">
      <alignment horizontal="right" vertical="center"/>
      <protection locked="0"/>
    </xf>
    <xf numFmtId="38" fontId="13" fillId="2" borderId="9" xfId="1" applyNumberFormat="1" applyFont="1" applyFill="1" applyBorder="1" applyAlignment="1" applyProtection="1">
      <alignment horizontal="right" vertical="center"/>
      <protection locked="0"/>
    </xf>
    <xf numFmtId="182"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49" fontId="13" fillId="2" borderId="43" xfId="1" applyNumberFormat="1" applyFont="1" applyFill="1" applyBorder="1" applyAlignment="1" applyProtection="1">
      <alignment horizontal="center" vertical="center"/>
      <protection locked="0"/>
    </xf>
    <xf numFmtId="49" fontId="13" fillId="2" borderId="46" xfId="1" applyNumberFormat="1" applyFont="1" applyFill="1" applyBorder="1" applyAlignment="1" applyProtection="1">
      <alignment horizontal="center" vertical="center"/>
      <protection locked="0"/>
    </xf>
    <xf numFmtId="177" fontId="13" fillId="2" borderId="0" xfId="0" applyNumberFormat="1" applyFont="1" applyFill="1" applyAlignment="1" applyProtection="1">
      <alignment horizontal="left" vertical="center"/>
      <protection locked="0"/>
    </xf>
    <xf numFmtId="38" fontId="13" fillId="2" borderId="14" xfId="1" applyNumberFormat="1" applyFont="1" applyFill="1" applyBorder="1" applyAlignment="1" applyProtection="1">
      <alignment horizontal="right" vertical="center"/>
      <protection locked="0"/>
    </xf>
    <xf numFmtId="181" fontId="13" fillId="2" borderId="8" xfId="1" applyNumberFormat="1" applyFont="1" applyFill="1" applyBorder="1" applyAlignment="1" applyProtection="1">
      <alignment horizontal="right" vertical="center"/>
      <protection locked="0"/>
    </xf>
    <xf numFmtId="181" fontId="13" fillId="2" borderId="10" xfId="1" applyNumberFormat="1" applyFont="1" applyFill="1" applyBorder="1" applyAlignment="1" applyProtection="1">
      <alignment horizontal="right" vertical="center"/>
      <protection locked="0"/>
    </xf>
    <xf numFmtId="38" fontId="13" fillId="2" borderId="0" xfId="0" applyNumberFormat="1" applyFont="1" applyFill="1" applyAlignment="1" applyProtection="1">
      <alignment horizontal="right" vertical="center"/>
      <protection locked="0"/>
    </xf>
    <xf numFmtId="49" fontId="13" fillId="2" borderId="0" xfId="0" applyNumberFormat="1" applyFont="1" applyFill="1" applyAlignment="1" applyProtection="1">
      <alignment horizontal="right" vertical="center"/>
      <protection locked="0"/>
    </xf>
    <xf numFmtId="38" fontId="13" fillId="2" borderId="0" xfId="0" applyNumberFormat="1" applyFont="1" applyFill="1" applyAlignment="1" applyProtection="1">
      <alignment horizontal="left" vertical="center"/>
      <protection locked="0"/>
    </xf>
    <xf numFmtId="49" fontId="13" fillId="2" borderId="3" xfId="1" applyNumberFormat="1" applyFont="1" applyFill="1" applyBorder="1" applyAlignment="1" applyProtection="1">
      <alignment horizontal="center" vertical="center"/>
      <protection locked="0"/>
    </xf>
    <xf numFmtId="49" fontId="13" fillId="2" borderId="5" xfId="1" applyNumberFormat="1" applyFont="1" applyFill="1" applyBorder="1" applyAlignment="1" applyProtection="1">
      <alignment horizontal="center" vertical="center"/>
      <protection locked="0"/>
    </xf>
    <xf numFmtId="38" fontId="13" fillId="2" borderId="15" xfId="1" applyNumberFormat="1" applyFont="1" applyFill="1" applyBorder="1" applyAlignment="1" applyProtection="1">
      <alignment horizontal="right" vertical="center"/>
      <protection locked="0"/>
    </xf>
    <xf numFmtId="181" fontId="13" fillId="2" borderId="11" xfId="1" applyNumberFormat="1" applyFont="1" applyFill="1" applyBorder="1" applyAlignment="1" applyProtection="1">
      <alignment horizontal="right" vertical="center"/>
      <protection locked="0"/>
    </xf>
    <xf numFmtId="181" fontId="13" fillId="2" borderId="12" xfId="1" applyNumberFormat="1" applyFont="1" applyFill="1" applyBorder="1" applyAlignment="1" applyProtection="1">
      <alignment horizontal="right" vertical="center"/>
      <protection locked="0"/>
    </xf>
    <xf numFmtId="38" fontId="13" fillId="2" borderId="13" xfId="1" applyNumberFormat="1" applyFont="1" applyFill="1" applyBorder="1" applyAlignment="1" applyProtection="1">
      <alignment horizontal="right" vertical="center"/>
      <protection locked="0"/>
    </xf>
    <xf numFmtId="181" fontId="13" fillId="2" borderId="4" xfId="1" applyNumberFormat="1" applyFont="1" applyFill="1" applyBorder="1" applyAlignment="1" applyProtection="1">
      <alignment horizontal="right" vertical="center"/>
      <protection locked="0"/>
    </xf>
    <xf numFmtId="181" fontId="13" fillId="2" borderId="6" xfId="1" applyNumberFormat="1" applyFont="1" applyFill="1" applyBorder="1" applyAlignment="1" applyProtection="1">
      <alignment horizontal="right" vertical="center"/>
      <protection locked="0"/>
    </xf>
    <xf numFmtId="14" fontId="13" fillId="2" borderId="0" xfId="0" applyNumberFormat="1" applyFont="1" applyFill="1" applyAlignment="1" applyProtection="1">
      <alignment horizontal="left" vertical="center"/>
      <protection locked="0"/>
    </xf>
    <xf numFmtId="38" fontId="13" fillId="2" borderId="3" xfId="1" applyNumberFormat="1" applyFont="1" applyFill="1" applyBorder="1" applyAlignment="1" applyProtection="1">
      <alignment horizontal="right" vertical="center"/>
      <protection locked="0"/>
    </xf>
    <xf numFmtId="38" fontId="13" fillId="2" borderId="5" xfId="1" applyNumberFormat="1" applyFont="1" applyFill="1" applyBorder="1" applyAlignment="1" applyProtection="1">
      <alignment horizontal="right" vertical="center"/>
      <protection locked="0"/>
    </xf>
    <xf numFmtId="38" fontId="13" fillId="2" borderId="3" xfId="0" applyNumberFormat="1" applyFont="1" applyFill="1" applyBorder="1" applyAlignment="1" applyProtection="1">
      <alignment horizontal="right" vertical="center"/>
      <protection locked="0"/>
    </xf>
    <xf numFmtId="0" fontId="13" fillId="2" borderId="5" xfId="0" applyFont="1" applyFill="1" applyBorder="1" applyAlignment="1" applyProtection="1">
      <alignment horizontal="right" vertical="center"/>
      <protection locked="0"/>
    </xf>
    <xf numFmtId="38" fontId="13" fillId="2" borderId="7" xfId="0" applyNumberFormat="1" applyFont="1" applyFill="1" applyBorder="1" applyAlignment="1" applyProtection="1">
      <alignment horizontal="right" vertical="center"/>
      <protection locked="0"/>
    </xf>
    <xf numFmtId="0" fontId="13" fillId="2" borderId="9" xfId="0" applyFont="1" applyFill="1" applyBorder="1" applyAlignment="1" applyProtection="1">
      <alignment horizontal="right" vertical="center"/>
      <protection locked="0"/>
    </xf>
    <xf numFmtId="49" fontId="13" fillId="2" borderId="3" xfId="1" applyNumberFormat="1" applyFont="1" applyFill="1" applyBorder="1" applyAlignment="1" applyProtection="1">
      <alignment horizontal="left" vertical="center"/>
      <protection locked="0"/>
    </xf>
    <xf numFmtId="49" fontId="13" fillId="2" borderId="5" xfId="1" applyNumberFormat="1" applyFont="1" applyFill="1" applyBorder="1" applyAlignment="1" applyProtection="1">
      <alignment horizontal="left" vertical="center"/>
      <protection locked="0"/>
    </xf>
    <xf numFmtId="38" fontId="13" fillId="2" borderId="43" xfId="0" applyNumberFormat="1" applyFont="1" applyFill="1" applyBorder="1" applyAlignment="1" applyProtection="1">
      <alignment horizontal="right" vertical="center"/>
      <protection locked="0"/>
    </xf>
    <xf numFmtId="0" fontId="13" fillId="2" borderId="46" xfId="0" applyFont="1" applyFill="1" applyBorder="1" applyAlignment="1" applyProtection="1">
      <alignment horizontal="right"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178" fontId="6" fillId="0" borderId="0" xfId="1" applyNumberFormat="1" applyFont="1" applyAlignment="1" applyProtection="1">
      <alignment horizontal="right" vertical="top"/>
    </xf>
    <xf numFmtId="0" fontId="12" fillId="0" borderId="0" xfId="2" applyFont="1" applyProtection="1">
      <alignment vertical="center"/>
    </xf>
    <xf numFmtId="0" fontId="3" fillId="0" borderId="0" xfId="1" applyFont="1" applyProtection="1">
      <alignment vertical="center"/>
    </xf>
    <xf numFmtId="0" fontId="18" fillId="0" borderId="18" xfId="2" applyFont="1" applyBorder="1" applyProtection="1">
      <alignment vertical="center"/>
    </xf>
    <xf numFmtId="0" fontId="18" fillId="0" borderId="19" xfId="2" applyFont="1" applyBorder="1" applyProtection="1">
      <alignment vertical="center"/>
    </xf>
    <xf numFmtId="0" fontId="18" fillId="0" borderId="21" xfId="2" applyFont="1" applyBorder="1" applyProtection="1">
      <alignment vertical="center"/>
    </xf>
    <xf numFmtId="49" fontId="3" fillId="0" borderId="0" xfId="1" applyNumberFormat="1" applyFont="1" applyProtection="1">
      <alignment vertical="center"/>
    </xf>
    <xf numFmtId="0" fontId="18" fillId="0" borderId="22" xfId="2" applyFont="1" applyBorder="1" applyProtection="1">
      <alignment vertical="center"/>
    </xf>
    <xf numFmtId="0" fontId="18" fillId="0" borderId="0" xfId="2" applyFont="1" applyProtection="1">
      <alignment vertical="center"/>
    </xf>
    <xf numFmtId="0" fontId="18" fillId="0" borderId="24" xfId="2" applyFont="1" applyBorder="1" applyProtection="1">
      <alignment vertical="center"/>
    </xf>
    <xf numFmtId="0" fontId="18" fillId="0" borderId="20" xfId="2" applyFont="1" applyBorder="1" applyProtection="1">
      <alignment vertical="center"/>
    </xf>
    <xf numFmtId="0" fontId="18" fillId="0" borderId="16" xfId="2" applyFont="1" applyBorder="1" applyProtection="1">
      <alignment vertical="center"/>
    </xf>
    <xf numFmtId="0" fontId="18" fillId="0" borderId="17" xfId="2" applyFont="1" applyBorder="1" applyProtection="1">
      <alignment vertical="center"/>
    </xf>
    <xf numFmtId="0" fontId="15" fillId="0" borderId="18" xfId="0" applyFont="1" applyBorder="1" applyAlignment="1" applyProtection="1">
      <alignment horizontal="left" vertical="center" indent="1"/>
    </xf>
    <xf numFmtId="0" fontId="15" fillId="0" borderId="19"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2" xfId="0" applyFont="1" applyBorder="1" applyProtection="1">
      <alignment vertical="center"/>
    </xf>
    <xf numFmtId="0" fontId="15" fillId="0" borderId="0" xfId="0" applyFont="1" applyProtection="1">
      <alignment vertical="center"/>
    </xf>
    <xf numFmtId="0" fontId="3" fillId="0" borderId="19" xfId="0" applyFont="1" applyBorder="1" applyProtection="1">
      <alignment vertical="center"/>
    </xf>
    <xf numFmtId="0" fontId="3" fillId="0" borderId="21" xfId="0" applyFont="1" applyBorder="1" applyProtection="1">
      <alignment vertical="center"/>
    </xf>
    <xf numFmtId="179" fontId="3" fillId="0" borderId="22" xfId="0" applyNumberFormat="1" applyFont="1" applyBorder="1" applyProtection="1">
      <alignment vertical="center"/>
    </xf>
    <xf numFmtId="179" fontId="3" fillId="0" borderId="0" xfId="0" applyNumberFormat="1" applyFont="1" applyProtection="1">
      <alignment vertical="center"/>
    </xf>
    <xf numFmtId="0" fontId="3" fillId="0" borderId="0" xfId="0" applyFont="1" applyProtection="1">
      <alignmen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3" fillId="0" borderId="24" xfId="0" applyFont="1" applyBorder="1" applyProtection="1">
      <alignment vertical="center"/>
    </xf>
    <xf numFmtId="0" fontId="3" fillId="0" borderId="0" xfId="0" applyFont="1" applyProtection="1">
      <alignment vertical="center"/>
    </xf>
    <xf numFmtId="0" fontId="16" fillId="0" borderId="0" xfId="0" applyFont="1" applyAlignment="1" applyProtection="1">
      <alignment vertical="top"/>
    </xf>
    <xf numFmtId="0" fontId="19" fillId="0" borderId="0" xfId="0" applyFont="1" applyAlignment="1" applyProtection="1">
      <alignment vertical="top"/>
    </xf>
    <xf numFmtId="0" fontId="3" fillId="0" borderId="22" xfId="0" applyFont="1" applyBorder="1" applyProtection="1">
      <alignment vertical="center"/>
    </xf>
    <xf numFmtId="176" fontId="16" fillId="0" borderId="0" xfId="0" applyNumberFormat="1" applyFont="1" applyAlignment="1" applyProtection="1">
      <alignment vertical="top"/>
    </xf>
    <xf numFmtId="0" fontId="14" fillId="0" borderId="24" xfId="0" applyFont="1" applyBorder="1" applyAlignment="1" applyProtection="1">
      <alignment vertical="top"/>
    </xf>
    <xf numFmtId="49" fontId="16"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19" fillId="0" borderId="0" xfId="0" quotePrefix="1" applyFont="1" applyAlignment="1" applyProtection="1">
      <alignment vertical="top"/>
    </xf>
    <xf numFmtId="49" fontId="19" fillId="0" borderId="0" xfId="0" applyNumberFormat="1" applyFont="1" applyAlignment="1" applyProtection="1">
      <alignment vertical="top"/>
    </xf>
    <xf numFmtId="181" fontId="19" fillId="0" borderId="0" xfId="0" applyNumberFormat="1" applyFont="1" applyAlignment="1" applyProtection="1">
      <alignment vertical="top"/>
    </xf>
    <xf numFmtId="0" fontId="3" fillId="0" borderId="22" xfId="2" applyFont="1" applyBorder="1" applyProtection="1">
      <alignment vertical="center"/>
    </xf>
    <xf numFmtId="0" fontId="21" fillId="0" borderId="0" xfId="0" applyFont="1" applyAlignment="1" applyProtection="1">
      <alignment vertical="top"/>
    </xf>
    <xf numFmtId="0" fontId="19" fillId="0" borderId="24" xfId="0" applyFont="1" applyBorder="1" applyAlignment="1" applyProtection="1">
      <alignment vertical="top"/>
    </xf>
    <xf numFmtId="0" fontId="3" fillId="0" borderId="20" xfId="0" applyFont="1" applyBorder="1" applyProtection="1">
      <alignment vertical="center"/>
    </xf>
    <xf numFmtId="0" fontId="3" fillId="0" borderId="16" xfId="0" applyFont="1" applyBorder="1" applyProtection="1">
      <alignment vertical="center"/>
    </xf>
    <xf numFmtId="0" fontId="14" fillId="0" borderId="16" xfId="0" applyFont="1" applyBorder="1" applyAlignment="1" applyProtection="1">
      <alignment vertical="top"/>
    </xf>
    <xf numFmtId="49" fontId="14" fillId="0" borderId="16" xfId="0" applyNumberFormat="1" applyFont="1" applyBorder="1" applyAlignment="1" applyProtection="1">
      <alignment vertical="top"/>
    </xf>
    <xf numFmtId="0" fontId="3" fillId="0" borderId="17"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3" fillId="0" borderId="0" xfId="2" applyNumberFormat="1" applyFont="1" applyProtection="1">
      <alignment vertical="center"/>
    </xf>
    <xf numFmtId="0" fontId="16" fillId="0" borderId="0" xfId="0" applyFont="1" applyProtection="1">
      <alignment vertical="center"/>
    </xf>
    <xf numFmtId="0" fontId="19" fillId="0" borderId="0" xfId="0" applyFont="1" applyAlignment="1" applyProtection="1">
      <alignment vertical="top" wrapText="1"/>
    </xf>
    <xf numFmtId="0" fontId="3" fillId="0" borderId="0" xfId="0" applyFont="1" applyAlignment="1" applyProtection="1">
      <alignment vertical="top"/>
    </xf>
    <xf numFmtId="49" fontId="16" fillId="0" borderId="0" xfId="0" applyNumberFormat="1" applyFont="1" applyAlignment="1" applyProtection="1">
      <alignment vertical="top"/>
    </xf>
    <xf numFmtId="181" fontId="16" fillId="0" borderId="0" xfId="0" applyNumberFormat="1" applyFont="1" applyAlignment="1" applyProtection="1">
      <alignment vertical="top"/>
    </xf>
    <xf numFmtId="0" fontId="16" fillId="0" borderId="16" xfId="0" applyFont="1" applyBorder="1" applyAlignment="1" applyProtection="1">
      <alignment horizontal="right" vertical="top"/>
    </xf>
    <xf numFmtId="0" fontId="16" fillId="0" borderId="16" xfId="0" applyFont="1" applyBorder="1" applyAlignment="1" applyProtection="1">
      <alignment vertical="top"/>
    </xf>
    <xf numFmtId="49" fontId="16" fillId="0" borderId="16" xfId="0" applyNumberFormat="1" applyFont="1" applyBorder="1" applyAlignment="1" applyProtection="1">
      <alignment vertical="top"/>
    </xf>
    <xf numFmtId="181" fontId="16" fillId="0" borderId="16"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22" xfId="0" applyFont="1" applyBorder="1" applyProtection="1">
      <alignment vertical="center"/>
    </xf>
    <xf numFmtId="0" fontId="17" fillId="0" borderId="0" xfId="0" applyFont="1" applyProtection="1">
      <alignment vertical="center"/>
    </xf>
    <xf numFmtId="49" fontId="3" fillId="0" borderId="19" xfId="0" applyNumberFormat="1" applyFont="1" applyBorder="1" applyProtection="1">
      <alignment vertical="center"/>
    </xf>
    <xf numFmtId="177" fontId="3" fillId="0" borderId="19" xfId="0" applyNumberFormat="1" applyFont="1" applyBorder="1" applyProtection="1">
      <alignment vertical="center"/>
    </xf>
    <xf numFmtId="0" fontId="19" fillId="0" borderId="0" xfId="0" applyFont="1" applyAlignment="1" applyProtection="1">
      <alignment horizontal="left" vertical="center" wrapText="1"/>
    </xf>
    <xf numFmtId="177" fontId="16" fillId="0" borderId="0" xfId="0" applyNumberFormat="1" applyFont="1" applyAlignment="1" applyProtection="1">
      <alignment vertical="top"/>
    </xf>
    <xf numFmtId="181" fontId="14" fillId="0" borderId="16" xfId="0" applyNumberFormat="1" applyFont="1" applyBorder="1" applyAlignment="1" applyProtection="1">
      <alignment vertical="top"/>
    </xf>
    <xf numFmtId="181" fontId="14" fillId="0" borderId="0" xfId="0" applyNumberFormat="1" applyFont="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0" fontId="3" fillId="0" borderId="24" xfId="2" applyFont="1" applyBorder="1" applyProtection="1">
      <alignment vertical="center"/>
    </xf>
    <xf numFmtId="49" fontId="19" fillId="0" borderId="0" xfId="0" applyNumberFormat="1" applyFont="1" applyAlignment="1" applyProtection="1">
      <alignment horizontal="right" vertical="top"/>
    </xf>
    <xf numFmtId="177" fontId="14" fillId="0" borderId="16" xfId="0" applyNumberFormat="1" applyFont="1" applyBorder="1" applyAlignment="1" applyProtection="1">
      <alignment vertical="top"/>
    </xf>
    <xf numFmtId="177" fontId="14" fillId="0" borderId="0" xfId="0" applyNumberFormat="1" applyFont="1" applyAlignment="1" applyProtection="1">
      <alignment vertical="top"/>
    </xf>
    <xf numFmtId="0" fontId="15" fillId="0" borderId="20" xfId="0" applyFont="1" applyBorder="1" applyAlignment="1" applyProtection="1">
      <alignment horizontal="left" vertical="center" indent="1"/>
    </xf>
    <xf numFmtId="0" fontId="3" fillId="0" borderId="16" xfId="2" applyFont="1" applyBorder="1" applyProtection="1">
      <alignment vertical="center"/>
    </xf>
    <xf numFmtId="176" fontId="3" fillId="0" borderId="19" xfId="0" applyNumberFormat="1" applyFont="1" applyBorder="1" applyProtection="1">
      <alignment vertical="center"/>
    </xf>
    <xf numFmtId="49" fontId="3" fillId="0" borderId="21" xfId="0" applyNumberFormat="1" applyFont="1" applyBorder="1" applyProtection="1">
      <alignment vertical="center"/>
    </xf>
    <xf numFmtId="180" fontId="3" fillId="0" borderId="0" xfId="0" applyNumberFormat="1" applyFont="1" applyProtection="1">
      <alignment vertical="center"/>
    </xf>
    <xf numFmtId="177" fontId="3" fillId="0" borderId="13" xfId="1" applyNumberFormat="1" applyFont="1" applyBorder="1" applyAlignment="1" applyProtection="1">
      <alignment horizontal="left" vertical="center"/>
    </xf>
    <xf numFmtId="177" fontId="3" fillId="0" borderId="4" xfId="1" applyNumberFormat="1" applyFont="1" applyBorder="1" applyAlignment="1" applyProtection="1">
      <alignment horizontal="left" vertical="center"/>
    </xf>
    <xf numFmtId="177" fontId="3" fillId="0" borderId="6" xfId="1" applyNumberFormat="1" applyFont="1" applyBorder="1" applyAlignment="1" applyProtection="1">
      <alignment horizontal="left" vertical="center"/>
    </xf>
    <xf numFmtId="177" fontId="3" fillId="0" borderId="14" xfId="1" applyNumberFormat="1" applyFont="1" applyBorder="1" applyAlignment="1" applyProtection="1">
      <alignment horizontal="left" vertical="center"/>
    </xf>
    <xf numFmtId="177" fontId="3" fillId="0" borderId="8" xfId="1" applyNumberFormat="1" applyFont="1" applyBorder="1" applyAlignment="1" applyProtection="1">
      <alignment horizontal="left" vertical="center"/>
    </xf>
    <xf numFmtId="177" fontId="3" fillId="0" borderId="10" xfId="1" applyNumberFormat="1" applyFont="1" applyBorder="1" applyAlignment="1" applyProtection="1">
      <alignment horizontal="left" vertical="center"/>
    </xf>
    <xf numFmtId="181" fontId="3" fillId="0" borderId="14" xfId="1" applyNumberFormat="1" applyFont="1" applyBorder="1" applyAlignment="1" applyProtection="1">
      <alignment horizontal="left" vertical="center"/>
    </xf>
    <xf numFmtId="181" fontId="3" fillId="0" borderId="8" xfId="1" applyNumberFormat="1" applyFont="1" applyBorder="1" applyAlignment="1" applyProtection="1">
      <alignment horizontal="left" vertical="center"/>
    </xf>
    <xf numFmtId="181" fontId="3" fillId="0" borderId="10" xfId="1" applyNumberFormat="1" applyFont="1" applyBorder="1" applyAlignment="1" applyProtection="1">
      <alignment horizontal="left" vertical="center"/>
    </xf>
    <xf numFmtId="38" fontId="13" fillId="0" borderId="14" xfId="1" applyNumberFormat="1" applyFont="1" applyBorder="1" applyAlignment="1" applyProtection="1">
      <alignment horizontal="right" vertical="center"/>
    </xf>
    <xf numFmtId="181" fontId="13" fillId="0" borderId="8" xfId="1" applyNumberFormat="1" applyFont="1" applyBorder="1" applyAlignment="1" applyProtection="1">
      <alignment horizontal="right" vertical="center"/>
    </xf>
    <xf numFmtId="181" fontId="13" fillId="0" borderId="10" xfId="1" applyNumberFormat="1" applyFont="1" applyBorder="1" applyAlignment="1" applyProtection="1">
      <alignment horizontal="right" vertical="center"/>
    </xf>
    <xf numFmtId="177" fontId="13" fillId="0" borderId="15" xfId="1" applyNumberFormat="1" applyFont="1" applyBorder="1" applyAlignment="1" applyProtection="1">
      <alignment horizontal="left" vertical="center"/>
    </xf>
    <xf numFmtId="177" fontId="3" fillId="0" borderId="11" xfId="1" applyNumberFormat="1" applyFont="1" applyBorder="1" applyAlignment="1" applyProtection="1">
      <alignment horizontal="left" vertical="center"/>
    </xf>
    <xf numFmtId="177" fontId="3" fillId="0" borderId="12" xfId="1" applyNumberFormat="1" applyFont="1" applyBorder="1" applyAlignment="1" applyProtection="1">
      <alignment horizontal="left" vertical="center"/>
    </xf>
    <xf numFmtId="0" fontId="16" fillId="0" borderId="0" xfId="0" applyFont="1" applyAlignment="1" applyProtection="1">
      <alignment horizontal="left" vertical="top"/>
    </xf>
    <xf numFmtId="177" fontId="3" fillId="0" borderId="0" xfId="1" applyNumberFormat="1" applyFont="1" applyAlignment="1" applyProtection="1">
      <alignment vertical="top"/>
    </xf>
    <xf numFmtId="177" fontId="3" fillId="0" borderId="0" xfId="1" applyNumberFormat="1" applyFont="1" applyProtection="1">
      <alignment vertical="center"/>
    </xf>
    <xf numFmtId="181" fontId="3" fillId="0" borderId="0" xfId="1" applyNumberFormat="1" applyFont="1" applyProtection="1">
      <alignment vertical="center"/>
    </xf>
    <xf numFmtId="0" fontId="3" fillId="5" borderId="0" xfId="6" applyFont="1" applyFill="1" applyProtection="1">
      <alignment vertical="center"/>
    </xf>
    <xf numFmtId="0" fontId="15" fillId="5" borderId="22" xfId="0" applyFont="1" applyFill="1" applyBorder="1" applyProtection="1">
      <alignment vertical="center"/>
    </xf>
    <xf numFmtId="0" fontId="13" fillId="5" borderId="0" xfId="0" applyFont="1" applyFill="1" applyAlignment="1" applyProtection="1">
      <alignment horizontal="left" vertical="center"/>
    </xf>
    <xf numFmtId="0" fontId="16" fillId="5" borderId="0" xfId="0" applyFont="1" applyFill="1" applyAlignment="1" applyProtection="1">
      <alignment horizontal="left" vertical="center"/>
    </xf>
    <xf numFmtId="0" fontId="3" fillId="5" borderId="0" xfId="0" applyFont="1" applyFill="1" applyProtection="1">
      <alignment vertical="center"/>
    </xf>
    <xf numFmtId="176" fontId="3" fillId="5" borderId="0" xfId="0" applyNumberFormat="1" applyFont="1" applyFill="1" applyProtection="1">
      <alignment vertical="center"/>
    </xf>
    <xf numFmtId="49" fontId="3" fillId="5" borderId="0" xfId="0" applyNumberFormat="1" applyFont="1" applyFill="1" applyProtection="1">
      <alignment vertical="center"/>
    </xf>
    <xf numFmtId="0" fontId="3" fillId="5" borderId="0" xfId="2" applyFont="1" applyFill="1" applyProtection="1">
      <alignment vertical="center"/>
    </xf>
    <xf numFmtId="0" fontId="3" fillId="5" borderId="24" xfId="2" applyFont="1" applyFill="1" applyBorder="1" applyProtection="1">
      <alignment vertical="center"/>
    </xf>
    <xf numFmtId="38" fontId="13" fillId="0" borderId="0" xfId="0" applyNumberFormat="1" applyFont="1" applyAlignment="1" applyProtection="1">
      <alignment horizontal="right" vertical="center"/>
    </xf>
    <xf numFmtId="0" fontId="3" fillId="0" borderId="0" xfId="2" applyFont="1" applyAlignment="1" applyProtection="1">
      <alignment vertical="top"/>
    </xf>
    <xf numFmtId="0" fontId="21" fillId="0" borderId="0" xfId="0" applyFont="1" applyAlignment="1" applyProtection="1">
      <alignment horizontal="right" vertical="top"/>
    </xf>
    <xf numFmtId="176" fontId="14" fillId="0" borderId="16" xfId="0" applyNumberFormat="1" applyFont="1" applyBorder="1" applyAlignment="1" applyProtection="1">
      <alignment vertical="top"/>
    </xf>
    <xf numFmtId="176" fontId="14" fillId="0" borderId="0" xfId="0" applyNumberFormat="1" applyFont="1" applyAlignment="1" applyProtection="1">
      <alignment vertical="top"/>
    </xf>
    <xf numFmtId="176" fontId="3" fillId="0" borderId="0" xfId="0" applyNumberFormat="1" applyFont="1" applyProtection="1">
      <alignment vertical="center"/>
    </xf>
    <xf numFmtId="177" fontId="3" fillId="0" borderId="0" xfId="0" applyNumberFormat="1" applyFont="1" applyProtection="1">
      <alignment vertical="center"/>
    </xf>
    <xf numFmtId="0" fontId="15" fillId="0" borderId="20"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81" fontId="3" fillId="0" borderId="19" xfId="0" applyNumberFormat="1" applyFont="1" applyBorder="1" applyProtection="1">
      <alignment vertical="center"/>
    </xf>
    <xf numFmtId="49" fontId="3" fillId="0" borderId="0" xfId="0" applyNumberFormat="1" applyFont="1" applyAlignment="1" applyProtection="1">
      <alignment horizontal="right" vertical="center"/>
    </xf>
    <xf numFmtId="0" fontId="19" fillId="0" borderId="0" xfId="0" applyFont="1" applyAlignment="1" applyProtection="1">
      <alignment vertical="top"/>
    </xf>
    <xf numFmtId="0" fontId="16" fillId="0" borderId="0" xfId="0" applyFont="1" applyAlignment="1" applyProtection="1">
      <alignment horizontal="left" vertical="center" wrapText="1"/>
    </xf>
    <xf numFmtId="0" fontId="13" fillId="0" borderId="27" xfId="0" applyFont="1" applyBorder="1" applyAlignment="1" applyProtection="1">
      <alignment horizontal="left" vertical="center" wrapText="1"/>
    </xf>
    <xf numFmtId="0" fontId="13" fillId="0" borderId="28" xfId="0" applyFont="1" applyBorder="1" applyAlignment="1" applyProtection="1">
      <alignment horizontal="left" vertical="center"/>
    </xf>
    <xf numFmtId="0" fontId="13" fillId="0" borderId="28" xfId="0" applyFont="1" applyBorder="1" applyAlignment="1" applyProtection="1">
      <alignment horizontal="center" vertical="center" wrapText="1"/>
    </xf>
    <xf numFmtId="0" fontId="13" fillId="0" borderId="28" xfId="0" applyFont="1" applyBorder="1" applyAlignment="1" applyProtection="1">
      <alignment horizontal="center" vertical="center"/>
    </xf>
    <xf numFmtId="0" fontId="13" fillId="0" borderId="28" xfId="0" applyFont="1" applyBorder="1" applyAlignment="1" applyProtection="1">
      <alignment horizontal="left"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29" xfId="0" applyFont="1" applyBorder="1" applyAlignment="1" applyProtection="1">
      <alignment horizontal="left" vertical="center"/>
    </xf>
    <xf numFmtId="0" fontId="13" fillId="0" borderId="30" xfId="0" applyFont="1" applyBorder="1" applyAlignment="1" applyProtection="1">
      <alignment horizontal="left" vertical="center"/>
    </xf>
    <xf numFmtId="0" fontId="13" fillId="0" borderId="30" xfId="0" applyFont="1" applyBorder="1" applyAlignment="1" applyProtection="1">
      <alignment horizontal="center" vertical="center"/>
    </xf>
    <xf numFmtId="0" fontId="13" fillId="0" borderId="30" xfId="0" applyFont="1" applyBorder="1" applyAlignment="1" applyProtection="1">
      <alignment horizontal="left" vertical="center" wrapText="1"/>
    </xf>
    <xf numFmtId="0" fontId="13" fillId="0" borderId="30" xfId="0" applyFont="1" applyBorder="1" applyAlignment="1" applyProtection="1">
      <alignment horizontal="center" vertical="center" wrapText="1"/>
    </xf>
    <xf numFmtId="0" fontId="3" fillId="0" borderId="31" xfId="2" applyFont="1" applyBorder="1" applyAlignment="1" applyProtection="1">
      <alignment horizontal="center" vertical="center" wrapText="1"/>
    </xf>
    <xf numFmtId="0" fontId="3" fillId="0" borderId="16" xfId="2" applyFont="1" applyBorder="1" applyAlignment="1" applyProtection="1">
      <alignment horizontal="center" vertical="center" wrapText="1"/>
    </xf>
    <xf numFmtId="0" fontId="3" fillId="0" borderId="30" xfId="2" applyFont="1" applyBorder="1" applyAlignment="1" applyProtection="1">
      <alignment horizontal="center" vertical="center" wrapText="1"/>
    </xf>
    <xf numFmtId="49" fontId="3" fillId="0" borderId="31" xfId="0" applyNumberFormat="1" applyFont="1" applyBorder="1" applyAlignment="1" applyProtection="1">
      <alignment horizontal="center" vertical="center" wrapText="1"/>
    </xf>
    <xf numFmtId="0" fontId="3" fillId="0" borderId="17" xfId="2" applyFont="1" applyBorder="1" applyAlignment="1" applyProtection="1">
      <alignment horizontal="center" vertical="center" wrapText="1"/>
    </xf>
    <xf numFmtId="49" fontId="3" fillId="0" borderId="25" xfId="0" applyNumberFormat="1" applyFont="1" applyBorder="1" applyAlignment="1" applyProtection="1">
      <alignment horizontal="center" vertical="center"/>
    </xf>
    <xf numFmtId="0" fontId="3" fillId="0" borderId="3" xfId="2" applyFont="1" applyBorder="1" applyProtection="1">
      <alignment vertical="center"/>
    </xf>
    <xf numFmtId="0" fontId="3" fillId="0" borderId="4" xfId="2" applyFont="1" applyBorder="1" applyProtection="1">
      <alignment vertical="center"/>
    </xf>
    <xf numFmtId="0" fontId="3" fillId="0" borderId="5" xfId="2" applyFont="1" applyBorder="1" applyProtection="1">
      <alignment vertical="center"/>
    </xf>
    <xf numFmtId="49" fontId="3" fillId="0" borderId="14" xfId="0" applyNumberFormat="1" applyFont="1" applyBorder="1" applyAlignment="1" applyProtection="1">
      <alignment horizontal="center" vertical="center"/>
    </xf>
    <xf numFmtId="0" fontId="3" fillId="0" borderId="7" xfId="2" applyFont="1" applyBorder="1" applyProtection="1">
      <alignment vertical="center"/>
    </xf>
    <xf numFmtId="0" fontId="3" fillId="0" borderId="8" xfId="2" applyFont="1" applyBorder="1" applyProtection="1">
      <alignment vertical="center"/>
    </xf>
    <xf numFmtId="0" fontId="3" fillId="0" borderId="9" xfId="2" applyFont="1" applyBorder="1" applyProtection="1">
      <alignment vertical="center"/>
    </xf>
    <xf numFmtId="49" fontId="3" fillId="0" borderId="47" xfId="0" applyNumberFormat="1" applyFont="1" applyBorder="1" applyAlignment="1" applyProtection="1">
      <alignment horizontal="center" vertical="center"/>
    </xf>
    <xf numFmtId="0" fontId="3" fillId="0" borderId="43" xfId="2" applyFont="1" applyBorder="1" applyProtection="1">
      <alignment vertical="center"/>
    </xf>
    <xf numFmtId="0" fontId="3" fillId="0" borderId="41" xfId="2" applyFont="1" applyBorder="1" applyProtection="1">
      <alignment vertical="center"/>
    </xf>
    <xf numFmtId="0" fontId="3" fillId="0" borderId="46" xfId="2" applyFont="1" applyBorder="1" applyProtection="1">
      <alignment vertical="center"/>
    </xf>
    <xf numFmtId="49" fontId="13" fillId="3" borderId="43" xfId="1" applyNumberFormat="1" applyFont="1" applyFill="1" applyBorder="1" applyAlignment="1" applyProtection="1">
      <alignment horizontal="left" vertical="center"/>
    </xf>
    <xf numFmtId="49" fontId="13" fillId="3" borderId="46" xfId="1" applyNumberFormat="1" applyFont="1" applyFill="1" applyBorder="1" applyAlignment="1" applyProtection="1">
      <alignment horizontal="left" vertical="center"/>
    </xf>
    <xf numFmtId="38" fontId="13" fillId="3" borderId="43" xfId="1" applyNumberFormat="1" applyFont="1" applyFill="1" applyBorder="1" applyAlignment="1" applyProtection="1">
      <alignment horizontal="right" vertical="center"/>
    </xf>
    <xf numFmtId="38" fontId="13" fillId="3" borderId="46" xfId="1" applyNumberFormat="1" applyFont="1" applyFill="1" applyBorder="1" applyAlignment="1" applyProtection="1">
      <alignment horizontal="right" vertical="center"/>
    </xf>
    <xf numFmtId="38" fontId="13" fillId="4" borderId="43" xfId="0" applyNumberFormat="1" applyFont="1" applyFill="1" applyBorder="1" applyAlignment="1" applyProtection="1">
      <alignment horizontal="right" vertical="center"/>
    </xf>
    <xf numFmtId="0" fontId="3" fillId="4" borderId="44" xfId="0" applyFont="1" applyFill="1" applyBorder="1" applyProtection="1">
      <alignment vertical="center"/>
    </xf>
    <xf numFmtId="0" fontId="3" fillId="4" borderId="45" xfId="0" applyFont="1" applyFill="1" applyBorder="1" applyProtection="1">
      <alignment vertical="center"/>
    </xf>
    <xf numFmtId="49" fontId="3" fillId="0" borderId="49" xfId="0" applyNumberFormat="1" applyFont="1" applyBorder="1" applyAlignment="1" applyProtection="1">
      <alignment horizontal="right" vertical="center"/>
    </xf>
    <xf numFmtId="49" fontId="3" fillId="0" borderId="48" xfId="0" applyNumberFormat="1" applyFont="1" applyBorder="1" applyAlignment="1" applyProtection="1">
      <alignment horizontal="right" vertical="center"/>
    </xf>
    <xf numFmtId="49" fontId="3" fillId="0" borderId="50" xfId="0" applyNumberFormat="1" applyFont="1" applyBorder="1" applyAlignment="1" applyProtection="1">
      <alignment horizontal="right" vertical="center"/>
    </xf>
    <xf numFmtId="176" fontId="3" fillId="0" borderId="16" xfId="0" applyNumberFormat="1" applyFont="1" applyBorder="1" applyProtection="1">
      <alignment vertical="center"/>
    </xf>
    <xf numFmtId="49" fontId="3" fillId="0" borderId="0" xfId="0" applyNumberFormat="1" applyFont="1" applyAlignment="1" applyProtection="1">
      <alignment vertical="top"/>
    </xf>
    <xf numFmtId="180" fontId="15" fillId="0" borderId="20" xfId="0" applyNumberFormat="1" applyFont="1" applyBorder="1" applyProtection="1">
      <alignment vertical="center"/>
    </xf>
    <xf numFmtId="49" fontId="15" fillId="0" borderId="0" xfId="0" applyNumberFormat="1" applyFont="1" applyProtection="1">
      <alignment vertical="center"/>
    </xf>
    <xf numFmtId="0" fontId="17" fillId="0" borderId="0" xfId="0" applyFont="1" applyAlignment="1" applyProtection="1">
      <alignment vertical="center" wrapText="1"/>
    </xf>
    <xf numFmtId="0" fontId="3" fillId="0" borderId="0" xfId="0" applyFont="1" applyAlignment="1" applyProtection="1">
      <alignment vertical="center" wrapText="1"/>
    </xf>
    <xf numFmtId="0" fontId="3" fillId="0" borderId="34" xfId="2" applyFont="1" applyBorder="1" applyProtection="1">
      <alignment vertical="center"/>
    </xf>
    <xf numFmtId="49" fontId="13" fillId="0" borderId="23" xfId="0" applyNumberFormat="1" applyFont="1" applyBorder="1" applyAlignment="1" applyProtection="1">
      <alignment horizontal="left" vertical="center"/>
    </xf>
    <xf numFmtId="49" fontId="13" fillId="0" borderId="1" xfId="0" applyNumberFormat="1" applyFont="1" applyBorder="1" applyAlignment="1" applyProtection="1">
      <alignment horizontal="left" vertical="center"/>
    </xf>
    <xf numFmtId="49" fontId="13" fillId="0" borderId="2" xfId="0" applyNumberFormat="1" applyFont="1" applyBorder="1" applyAlignment="1" applyProtection="1">
      <alignment horizontal="left" vertical="center"/>
    </xf>
    <xf numFmtId="49" fontId="13" fillId="0" borderId="23" xfId="0" applyNumberFormat="1" applyFont="1" applyBorder="1" applyAlignment="1" applyProtection="1">
      <alignment horizontal="left" vertical="center" wrapText="1"/>
    </xf>
    <xf numFmtId="0" fontId="13" fillId="0" borderId="2" xfId="0" applyFont="1" applyBorder="1" applyAlignment="1" applyProtection="1">
      <alignment horizontal="left" vertical="center" wrapText="1"/>
    </xf>
    <xf numFmtId="0" fontId="3" fillId="0" borderId="35"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37" xfId="0" applyFont="1" applyBorder="1" applyAlignment="1" applyProtection="1">
      <alignment horizontal="center" vertical="center"/>
    </xf>
    <xf numFmtId="181" fontId="3" fillId="0" borderId="16" xfId="0" applyNumberFormat="1" applyFont="1" applyBorder="1" applyProtection="1">
      <alignment vertical="center"/>
    </xf>
    <xf numFmtId="181" fontId="3" fillId="0" borderId="16" xfId="0" applyNumberFormat="1" applyFont="1" applyBorder="1" applyAlignment="1" applyProtection="1">
      <alignment vertical="top"/>
    </xf>
    <xf numFmtId="177" fontId="3" fillId="0" borderId="16" xfId="0" applyNumberFormat="1" applyFont="1" applyBorder="1" applyAlignment="1" applyProtection="1">
      <alignment vertical="top"/>
    </xf>
    <xf numFmtId="0" fontId="3" fillId="0" borderId="16" xfId="0" applyFont="1" applyBorder="1" applyAlignment="1" applyProtection="1">
      <alignment vertical="top"/>
    </xf>
    <xf numFmtId="181" fontId="3" fillId="0" borderId="0" xfId="0" applyNumberFormat="1" applyFont="1" applyAlignment="1" applyProtection="1">
      <alignment vertical="top"/>
    </xf>
    <xf numFmtId="177" fontId="3" fillId="0" borderId="0" xfId="0" applyNumberFormat="1" applyFont="1" applyAlignment="1" applyProtection="1">
      <alignment vertical="top"/>
    </xf>
    <xf numFmtId="0" fontId="16" fillId="0" borderId="0" xfId="2" applyFont="1" applyAlignment="1" applyProtection="1">
      <alignment horizontal="left" vertical="top" wrapText="1"/>
    </xf>
    <xf numFmtId="0" fontId="19" fillId="0" borderId="0" xfId="2" applyFont="1" applyAlignment="1" applyProtection="1">
      <alignment vertical="top"/>
    </xf>
    <xf numFmtId="0" fontId="19" fillId="0" borderId="0" xfId="2" applyFont="1" applyAlignment="1" applyProtection="1">
      <alignment horizontal="left" vertical="top" wrapText="1"/>
    </xf>
    <xf numFmtId="0" fontId="6" fillId="0" borderId="0" xfId="1" applyNumberFormat="1" applyFont="1" applyAlignment="1" applyProtection="1">
      <alignment horizontal="right" vertical="top"/>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vertical="center"/>
    </xf>
  </cellXfs>
  <cellStyles count="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41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CCFF"/>
      <color rgb="FFFFD9FF"/>
      <color rgb="FFEEAAFC"/>
      <color rgb="FF000000"/>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78"/>
  <sheetViews>
    <sheetView showGridLines="0" tabSelected="1" topLeftCell="B1" zoomScaleNormal="100" workbookViewId="0">
      <selection activeCell="B1" sqref="B1"/>
    </sheetView>
  </sheetViews>
  <sheetFormatPr defaultColWidth="9" defaultRowHeight="13.5" x14ac:dyDescent="0.15"/>
  <cols>
    <col min="1" max="1" width="4.875" style="83" hidden="1" customWidth="1"/>
    <col min="2" max="3" width="1.625" style="83" customWidth="1"/>
    <col min="4" max="5" width="5.625" style="83" customWidth="1"/>
    <col min="6" max="6" width="6.625" style="83" customWidth="1"/>
    <col min="7" max="7" width="6.125" style="83" customWidth="1"/>
    <col min="8" max="8" width="2.625" style="83" customWidth="1"/>
    <col min="9" max="9" width="1.625" style="83" customWidth="1"/>
    <col min="10" max="10" width="8.125" style="83" customWidth="1"/>
    <col min="11" max="13" width="5.625" style="83" customWidth="1"/>
    <col min="14" max="15" width="6.125" style="83" customWidth="1"/>
    <col min="16" max="16" width="10.625" style="83" customWidth="1"/>
    <col min="17" max="17" width="6.625" style="83" customWidth="1"/>
    <col min="18" max="19" width="7.625" style="83" customWidth="1"/>
    <col min="20" max="25" width="7.5" style="83" customWidth="1"/>
    <col min="26" max="26" width="2.625" style="83" customWidth="1"/>
    <col min="27" max="27" width="3.625" style="83" customWidth="1"/>
    <col min="28" max="16384" width="9" style="83"/>
  </cols>
  <sheetData>
    <row r="1" spans="1:27" ht="30" customHeight="1" x14ac:dyDescent="0.15">
      <c r="A1" s="271" t="s">
        <v>221</v>
      </c>
      <c r="B1" s="81"/>
      <c r="C1" s="82" t="s">
        <v>229</v>
      </c>
      <c r="D1" s="82"/>
      <c r="Q1" s="84"/>
      <c r="R1" s="84"/>
      <c r="T1" s="85"/>
      <c r="U1" s="85"/>
      <c r="V1" s="85"/>
      <c r="W1" s="270" t="s">
        <v>227</v>
      </c>
      <c r="X1" s="86"/>
      <c r="Y1" s="86"/>
      <c r="Z1" s="86"/>
      <c r="AA1" s="84"/>
    </row>
    <row r="2" spans="1:27" ht="15" hidden="1" customHeight="1" x14ac:dyDescent="0.15">
      <c r="A2" s="271" t="s">
        <v>67</v>
      </c>
      <c r="B2" s="81"/>
      <c r="C2" s="87"/>
      <c r="D2" s="87"/>
      <c r="AA2" s="84"/>
    </row>
    <row r="3" spans="1:27" ht="30" customHeight="1" x14ac:dyDescent="0.15">
      <c r="A3" s="272" t="s">
        <v>228</v>
      </c>
      <c r="B3" s="88"/>
      <c r="C3" s="83" t="s">
        <v>219</v>
      </c>
      <c r="AA3" s="84"/>
    </row>
    <row r="4" spans="1:27" ht="5.45" customHeight="1" x14ac:dyDescent="0.15">
      <c r="A4" s="88"/>
      <c r="B4" s="88"/>
      <c r="C4" s="89"/>
      <c r="D4" s="90"/>
      <c r="E4" s="90"/>
      <c r="F4" s="90"/>
      <c r="G4" s="90"/>
      <c r="H4" s="90"/>
      <c r="I4" s="90"/>
      <c r="J4" s="90"/>
      <c r="K4" s="90"/>
      <c r="L4" s="90"/>
      <c r="M4" s="90"/>
      <c r="N4" s="90"/>
      <c r="O4" s="90"/>
      <c r="P4" s="90"/>
      <c r="Q4" s="90"/>
      <c r="R4" s="90"/>
      <c r="S4" s="90"/>
      <c r="T4" s="90"/>
      <c r="U4" s="90"/>
      <c r="V4" s="90"/>
      <c r="W4" s="90"/>
      <c r="X4" s="90"/>
      <c r="Y4" s="90"/>
      <c r="Z4" s="91"/>
    </row>
    <row r="5" spans="1:27" ht="15" customHeight="1" x14ac:dyDescent="0.15">
      <c r="A5" s="88"/>
      <c r="B5" s="92"/>
      <c r="C5" s="93" t="s">
        <v>180</v>
      </c>
      <c r="D5" s="94"/>
      <c r="E5" s="94"/>
      <c r="F5" s="94"/>
      <c r="G5" s="94"/>
      <c r="H5" s="94"/>
      <c r="I5" s="94"/>
      <c r="J5" s="94"/>
      <c r="K5" s="94"/>
      <c r="L5" s="94"/>
      <c r="M5" s="94"/>
      <c r="N5" s="94"/>
      <c r="O5" s="94"/>
      <c r="P5" s="94"/>
      <c r="Q5" s="94"/>
      <c r="R5" s="94"/>
      <c r="S5" s="94"/>
      <c r="T5" s="94"/>
      <c r="U5" s="94"/>
      <c r="V5" s="94"/>
      <c r="W5" s="94"/>
      <c r="X5" s="94"/>
      <c r="Y5" s="94"/>
      <c r="Z5" s="95"/>
    </row>
    <row r="6" spans="1:27" ht="15" customHeight="1" x14ac:dyDescent="0.15">
      <c r="A6" s="88"/>
      <c r="B6" s="88"/>
      <c r="C6" s="93" t="s">
        <v>13</v>
      </c>
      <c r="D6" s="94"/>
      <c r="E6" s="94"/>
      <c r="F6" s="94"/>
      <c r="G6" s="94"/>
      <c r="H6" s="94"/>
      <c r="I6" s="94"/>
      <c r="J6" s="94"/>
      <c r="K6" s="94"/>
      <c r="L6" s="94"/>
      <c r="M6" s="94"/>
      <c r="N6" s="94"/>
      <c r="O6" s="94"/>
      <c r="P6" s="94"/>
      <c r="Q6" s="94"/>
      <c r="R6" s="94"/>
      <c r="S6" s="94"/>
      <c r="T6" s="94"/>
      <c r="U6" s="94"/>
      <c r="V6" s="94"/>
      <c r="W6" s="94"/>
      <c r="X6" s="94"/>
      <c r="Y6" s="94"/>
      <c r="Z6" s="95"/>
    </row>
    <row r="7" spans="1:27" ht="15" customHeight="1" x14ac:dyDescent="0.15">
      <c r="A7" s="88"/>
      <c r="B7" s="88"/>
      <c r="C7" s="93" t="s">
        <v>14</v>
      </c>
      <c r="D7" s="94"/>
      <c r="E7" s="94"/>
      <c r="F7" s="94"/>
      <c r="G7" s="94"/>
      <c r="H7" s="94"/>
      <c r="I7" s="94"/>
      <c r="J7" s="94"/>
      <c r="K7" s="94"/>
      <c r="L7" s="94"/>
      <c r="M7" s="94"/>
      <c r="N7" s="94"/>
      <c r="O7" s="94"/>
      <c r="P7" s="94"/>
      <c r="Q7" s="94"/>
      <c r="R7" s="94"/>
      <c r="S7" s="94"/>
      <c r="T7" s="94"/>
      <c r="U7" s="94"/>
      <c r="V7" s="94"/>
      <c r="W7" s="94"/>
      <c r="X7" s="94"/>
      <c r="Y7" s="94"/>
      <c r="Z7" s="95"/>
    </row>
    <row r="8" spans="1:27" ht="15" hidden="1" customHeight="1" x14ac:dyDescent="0.15">
      <c r="A8" s="88"/>
      <c r="B8" s="88"/>
      <c r="C8" s="93"/>
      <c r="D8" s="94"/>
      <c r="E8" s="94"/>
      <c r="F8" s="94"/>
      <c r="G8" s="94"/>
      <c r="H8" s="94"/>
      <c r="I8" s="94"/>
      <c r="J8" s="94"/>
      <c r="K8" s="94"/>
      <c r="L8" s="94"/>
      <c r="M8" s="94"/>
      <c r="N8" s="94"/>
      <c r="O8" s="94"/>
      <c r="P8" s="94"/>
      <c r="Q8" s="94"/>
      <c r="R8" s="94"/>
      <c r="S8" s="94"/>
      <c r="T8" s="94"/>
      <c r="U8" s="94"/>
      <c r="V8" s="94"/>
      <c r="W8" s="94"/>
      <c r="X8" s="94"/>
      <c r="Y8" s="94"/>
      <c r="Z8" s="95"/>
    </row>
    <row r="9" spans="1:27" ht="5.45" customHeight="1" x14ac:dyDescent="0.15">
      <c r="A9" s="88"/>
      <c r="B9" s="88"/>
      <c r="C9" s="96"/>
      <c r="D9" s="97"/>
      <c r="E9" s="97"/>
      <c r="F9" s="97"/>
      <c r="G9" s="97"/>
      <c r="H9" s="97"/>
      <c r="I9" s="97"/>
      <c r="J9" s="97"/>
      <c r="K9" s="97"/>
      <c r="L9" s="97"/>
      <c r="M9" s="97"/>
      <c r="N9" s="97"/>
      <c r="O9" s="97"/>
      <c r="P9" s="97"/>
      <c r="Q9" s="97"/>
      <c r="R9" s="97"/>
      <c r="S9" s="97"/>
      <c r="T9" s="97"/>
      <c r="U9" s="97"/>
      <c r="V9" s="97"/>
      <c r="W9" s="97"/>
      <c r="X9" s="97"/>
      <c r="Y9" s="97"/>
      <c r="Z9" s="98"/>
    </row>
    <row r="10" spans="1:27" ht="30" customHeight="1" x14ac:dyDescent="0.15">
      <c r="A10" s="88"/>
      <c r="B10" s="88"/>
    </row>
    <row r="11" spans="1:27" ht="15" hidden="1" customHeight="1" x14ac:dyDescent="0.15">
      <c r="A11" s="88"/>
      <c r="B11" s="88"/>
    </row>
    <row r="12" spans="1:27" ht="15" hidden="1" customHeight="1" x14ac:dyDescent="0.15">
      <c r="A12" s="88"/>
      <c r="B12" s="88"/>
    </row>
    <row r="13" spans="1:27" ht="20.100000000000001" customHeight="1" x14ac:dyDescent="0.15">
      <c r="A13" s="88"/>
      <c r="B13" s="88"/>
      <c r="C13" s="99" t="s">
        <v>151</v>
      </c>
      <c r="D13" s="100"/>
      <c r="E13" s="100"/>
      <c r="F13" s="100"/>
      <c r="G13" s="100"/>
      <c r="H13" s="101"/>
    </row>
    <row r="14" spans="1:27" ht="15" customHeight="1" x14ac:dyDescent="0.15">
      <c r="A14" s="88"/>
      <c r="B14" s="88"/>
      <c r="C14" s="102"/>
      <c r="D14" s="103"/>
      <c r="E14" s="103"/>
      <c r="F14" s="103"/>
      <c r="G14" s="103"/>
      <c r="H14" s="103"/>
      <c r="I14" s="104"/>
      <c r="J14" s="104"/>
      <c r="K14" s="104"/>
      <c r="L14" s="104"/>
      <c r="M14" s="104"/>
      <c r="N14" s="104"/>
      <c r="O14" s="104"/>
      <c r="P14" s="104"/>
      <c r="Q14" s="104"/>
      <c r="R14" s="104"/>
      <c r="S14" s="104"/>
      <c r="T14" s="104"/>
      <c r="U14" s="104"/>
      <c r="V14" s="104"/>
      <c r="W14" s="104"/>
      <c r="X14" s="104"/>
      <c r="Y14" s="104"/>
      <c r="Z14" s="105"/>
    </row>
    <row r="15" spans="1:27" ht="15.95" hidden="1" customHeight="1" x14ac:dyDescent="0.15">
      <c r="A15" s="88"/>
      <c r="B15" s="88"/>
      <c r="C15" s="106"/>
      <c r="D15" s="107"/>
      <c r="E15" s="108"/>
      <c r="F15" s="108"/>
      <c r="G15" s="108"/>
      <c r="H15" s="108"/>
      <c r="I15" s="109"/>
      <c r="J15" s="110"/>
      <c r="K15" s="110"/>
      <c r="L15" s="110"/>
      <c r="M15" s="110"/>
      <c r="N15" s="110"/>
      <c r="O15" s="110"/>
      <c r="P15" s="110"/>
      <c r="Q15" s="110"/>
      <c r="R15" s="110"/>
      <c r="S15" s="110"/>
      <c r="T15" s="110"/>
      <c r="U15" s="110"/>
      <c r="V15" s="110"/>
      <c r="W15" s="110"/>
      <c r="X15" s="110"/>
      <c r="Y15" s="110"/>
      <c r="Z15" s="111"/>
    </row>
    <row r="16" spans="1:27" ht="15.95" hidden="1" customHeight="1" x14ac:dyDescent="0.15">
      <c r="A16" s="88"/>
      <c r="B16" s="88"/>
      <c r="C16" s="106"/>
      <c r="D16" s="107"/>
      <c r="E16" s="112"/>
      <c r="F16" s="112"/>
      <c r="G16" s="112"/>
      <c r="H16" s="112"/>
      <c r="I16" s="109"/>
      <c r="J16" s="113"/>
      <c r="K16" s="113"/>
      <c r="L16" s="113"/>
      <c r="M16" s="113"/>
      <c r="N16" s="113"/>
      <c r="O16" s="113"/>
      <c r="P16" s="113"/>
      <c r="Q16" s="113"/>
      <c r="R16" s="113"/>
      <c r="S16" s="113"/>
      <c r="T16" s="113"/>
      <c r="U16" s="113"/>
      <c r="V16" s="113"/>
      <c r="W16" s="113"/>
      <c r="X16" s="113"/>
      <c r="Y16" s="113"/>
      <c r="Z16" s="111"/>
    </row>
    <row r="17" spans="1:26" ht="15.95" hidden="1" customHeight="1" x14ac:dyDescent="0.15">
      <c r="A17" s="88"/>
      <c r="B17" s="88"/>
      <c r="C17" s="106"/>
      <c r="D17" s="107"/>
      <c r="E17" s="112"/>
      <c r="F17" s="112"/>
      <c r="G17" s="112"/>
      <c r="H17" s="112"/>
      <c r="I17" s="109"/>
      <c r="J17" s="113"/>
      <c r="K17" s="113"/>
      <c r="L17" s="113"/>
      <c r="M17" s="113"/>
      <c r="N17" s="113"/>
      <c r="O17" s="113"/>
      <c r="P17" s="113"/>
      <c r="Q17" s="113"/>
      <c r="R17" s="113"/>
      <c r="S17" s="113"/>
      <c r="T17" s="113"/>
      <c r="U17" s="113"/>
      <c r="V17" s="113"/>
      <c r="W17" s="113"/>
      <c r="X17" s="113"/>
      <c r="Y17" s="113"/>
      <c r="Z17" s="111"/>
    </row>
    <row r="18" spans="1:26" ht="15.95" hidden="1" customHeight="1" x14ac:dyDescent="0.15">
      <c r="A18" s="88"/>
      <c r="B18" s="88"/>
      <c r="C18" s="106"/>
      <c r="D18" s="107"/>
      <c r="E18" s="112"/>
      <c r="F18" s="112"/>
      <c r="G18" s="112"/>
      <c r="H18" s="112"/>
      <c r="I18" s="109"/>
      <c r="J18" s="113"/>
      <c r="K18" s="113"/>
      <c r="L18" s="113"/>
      <c r="M18" s="113"/>
      <c r="N18" s="113"/>
      <c r="O18" s="113"/>
      <c r="P18" s="113"/>
      <c r="Q18" s="113"/>
      <c r="R18" s="113"/>
      <c r="S18" s="113"/>
      <c r="T18" s="113"/>
      <c r="U18" s="113"/>
      <c r="V18" s="113"/>
      <c r="W18" s="113"/>
      <c r="X18" s="113"/>
      <c r="Y18" s="113"/>
      <c r="Z18" s="111"/>
    </row>
    <row r="19" spans="1:26" ht="15.95" hidden="1" customHeight="1" x14ac:dyDescent="0.15">
      <c r="A19" s="88"/>
      <c r="B19" s="88"/>
      <c r="C19" s="106"/>
      <c r="D19" s="107"/>
      <c r="E19" s="112"/>
      <c r="F19" s="112"/>
      <c r="G19" s="112"/>
      <c r="H19" s="112"/>
      <c r="I19" s="109"/>
      <c r="J19" s="113"/>
      <c r="K19" s="113"/>
      <c r="L19" s="113"/>
      <c r="M19" s="113"/>
      <c r="N19" s="113"/>
      <c r="O19" s="113"/>
      <c r="P19" s="113"/>
      <c r="Q19" s="113"/>
      <c r="R19" s="113"/>
      <c r="S19" s="113"/>
      <c r="T19" s="113"/>
      <c r="U19" s="113"/>
      <c r="V19" s="113"/>
      <c r="W19" s="113"/>
      <c r="X19" s="113"/>
      <c r="Y19" s="113"/>
      <c r="Z19" s="111"/>
    </row>
    <row r="20" spans="1:26" ht="20.100000000000001" customHeight="1" x14ac:dyDescent="0.15">
      <c r="A20" s="88">
        <f>IFERROR(IF(TRIM($I20)="",1001,0),3)</f>
        <v>1001</v>
      </c>
      <c r="B20" s="88"/>
      <c r="C20" s="106"/>
      <c r="D20" s="107">
        <v>1</v>
      </c>
      <c r="E20" s="83" t="s">
        <v>0</v>
      </c>
      <c r="I20" s="51"/>
      <c r="J20" s="52"/>
      <c r="K20" s="52"/>
      <c r="L20" s="52"/>
      <c r="M20" s="52"/>
      <c r="N20" s="112"/>
      <c r="O20" s="112"/>
      <c r="P20" s="112"/>
      <c r="Q20" s="112"/>
      <c r="R20" s="112"/>
      <c r="S20" s="112"/>
      <c r="T20" s="112"/>
      <c r="U20" s="112"/>
      <c r="V20" s="112"/>
      <c r="W20" s="112"/>
      <c r="X20" s="112"/>
      <c r="Y20" s="112"/>
      <c r="Z20" s="111"/>
    </row>
    <row r="21" spans="1:26" ht="20.100000000000001" customHeight="1" x14ac:dyDescent="0.15">
      <c r="A21" s="88"/>
      <c r="B21" s="88"/>
      <c r="C21" s="106"/>
      <c r="D21" s="107"/>
      <c r="E21" s="112"/>
      <c r="F21" s="112"/>
      <c r="G21" s="112"/>
      <c r="H21" s="112"/>
      <c r="I21" s="109"/>
      <c r="J21" s="114" t="s">
        <v>177</v>
      </c>
      <c r="K21" s="113"/>
      <c r="L21" s="113"/>
      <c r="M21" s="113"/>
      <c r="N21" s="113"/>
      <c r="O21" s="113"/>
      <c r="P21" s="113"/>
      <c r="Q21" s="113"/>
      <c r="R21" s="113"/>
      <c r="S21" s="113"/>
      <c r="T21" s="113"/>
      <c r="U21" s="113"/>
      <c r="V21" s="113"/>
      <c r="W21" s="113"/>
      <c r="X21" s="113"/>
      <c r="Y21" s="113"/>
      <c r="Z21" s="111"/>
    </row>
    <row r="22" spans="1:26" ht="20.100000000000001" customHeight="1" x14ac:dyDescent="0.15">
      <c r="A22" s="88">
        <f>IFERROR(IF(AND(TRIM($I22)&lt;&gt;"", OR(ISERROR(FIND("@"&amp;LEFT($I22,3)&amp;"@", 都道府県3))=FALSE, ISERROR(FIND("@"&amp;LEFT($I22,4)&amp;"@",都道府県4))=FALSE))=FALSE,1001,0),3)</f>
        <v>1001</v>
      </c>
      <c r="B22" s="88"/>
      <c r="C22" s="106"/>
      <c r="D22" s="107">
        <v>2</v>
      </c>
      <c r="E22" s="83" t="s">
        <v>112</v>
      </c>
      <c r="I22" s="36"/>
      <c r="J22" s="36"/>
      <c r="K22" s="36"/>
      <c r="L22" s="36"/>
      <c r="M22" s="36"/>
      <c r="N22" s="36"/>
      <c r="O22" s="36"/>
      <c r="P22" s="36"/>
      <c r="Q22" s="37"/>
      <c r="R22" s="36"/>
      <c r="S22" s="36"/>
      <c r="T22" s="36"/>
      <c r="U22" s="36"/>
      <c r="V22" s="36"/>
      <c r="W22" s="36"/>
      <c r="X22" s="36"/>
      <c r="Y22" s="36"/>
      <c r="Z22" s="111"/>
    </row>
    <row r="23" spans="1:26" ht="20.100000000000001" customHeight="1" x14ac:dyDescent="0.15">
      <c r="A23" s="88"/>
      <c r="B23" s="88"/>
      <c r="C23" s="106"/>
      <c r="D23" s="107"/>
      <c r="E23" s="112"/>
      <c r="F23" s="112"/>
      <c r="G23" s="112"/>
      <c r="H23" s="112"/>
      <c r="I23" s="109"/>
      <c r="J23" s="114" t="s">
        <v>9</v>
      </c>
      <c r="K23" s="113"/>
      <c r="L23" s="113"/>
      <c r="M23" s="113"/>
      <c r="N23" s="113"/>
      <c r="O23" s="113"/>
      <c r="P23" s="113"/>
      <c r="Q23" s="113"/>
      <c r="R23" s="113"/>
      <c r="S23" s="113"/>
      <c r="T23" s="113"/>
      <c r="U23" s="113"/>
      <c r="V23" s="113"/>
      <c r="W23" s="113"/>
      <c r="X23" s="113"/>
      <c r="Y23" s="113"/>
      <c r="Z23" s="111"/>
    </row>
    <row r="24" spans="1:26" ht="20.100000000000001" customHeight="1" x14ac:dyDescent="0.15">
      <c r="A24" s="88">
        <f>IFERROR(IF(TRIM($I24)="",1001,0),3)</f>
        <v>1001</v>
      </c>
      <c r="B24" s="88"/>
      <c r="C24" s="106"/>
      <c r="D24" s="107">
        <v>3</v>
      </c>
      <c r="E24" s="83" t="s">
        <v>152</v>
      </c>
      <c r="I24" s="35"/>
      <c r="J24" s="35"/>
      <c r="K24" s="35"/>
      <c r="L24" s="35"/>
      <c r="M24" s="35"/>
      <c r="N24" s="35"/>
      <c r="O24" s="35"/>
      <c r="P24" s="35"/>
      <c r="Q24" s="38"/>
      <c r="R24" s="35"/>
      <c r="S24" s="35"/>
      <c r="T24" s="35"/>
      <c r="U24" s="35"/>
      <c r="V24" s="35"/>
      <c r="W24" s="35"/>
      <c r="X24" s="35"/>
      <c r="Y24" s="35"/>
      <c r="Z24" s="111"/>
    </row>
    <row r="25" spans="1:26" ht="20.100000000000001" customHeight="1" x14ac:dyDescent="0.15">
      <c r="A25" s="88"/>
      <c r="B25" s="88"/>
      <c r="C25" s="115"/>
      <c r="D25" s="112"/>
      <c r="E25" s="112"/>
      <c r="F25" s="112"/>
      <c r="G25" s="112"/>
      <c r="H25" s="112"/>
      <c r="I25" s="109"/>
      <c r="J25" s="114" t="s">
        <v>171</v>
      </c>
      <c r="K25" s="113"/>
      <c r="L25" s="113"/>
      <c r="M25" s="113"/>
      <c r="N25" s="113"/>
      <c r="O25" s="113"/>
      <c r="P25" s="113"/>
      <c r="Q25" s="113"/>
      <c r="R25" s="113"/>
      <c r="S25" s="113"/>
      <c r="T25" s="113"/>
      <c r="U25" s="113"/>
      <c r="V25" s="113"/>
      <c r="W25" s="113"/>
      <c r="X25" s="113"/>
      <c r="Y25" s="113"/>
      <c r="Z25" s="111"/>
    </row>
    <row r="26" spans="1:26" ht="20.100000000000001" customHeight="1" x14ac:dyDescent="0.15">
      <c r="A26" s="88">
        <f>IFERROR(IF(TRIM($I26)="",1001,0),3)</f>
        <v>1001</v>
      </c>
      <c r="B26" s="88"/>
      <c r="C26" s="106"/>
      <c r="D26" s="107">
        <v>4</v>
      </c>
      <c r="E26" s="83" t="s">
        <v>1</v>
      </c>
      <c r="I26" s="35"/>
      <c r="J26" s="35"/>
      <c r="K26" s="35"/>
      <c r="L26" s="35"/>
      <c r="M26" s="35"/>
      <c r="N26" s="35"/>
      <c r="O26" s="35"/>
      <c r="P26" s="35"/>
      <c r="Q26" s="38"/>
      <c r="R26" s="35"/>
      <c r="S26" s="35"/>
      <c r="T26" s="35"/>
      <c r="U26" s="35"/>
      <c r="V26" s="35"/>
      <c r="W26" s="35"/>
      <c r="X26" s="35"/>
      <c r="Y26" s="35"/>
      <c r="Z26" s="111"/>
    </row>
    <row r="27" spans="1:26" ht="20.100000000000001" customHeight="1" x14ac:dyDescent="0.15">
      <c r="A27" s="88"/>
      <c r="B27" s="88"/>
      <c r="C27" s="115"/>
      <c r="D27" s="112"/>
      <c r="E27" s="112"/>
      <c r="F27" s="112"/>
      <c r="G27" s="112"/>
      <c r="H27" s="112"/>
      <c r="I27" s="109"/>
      <c r="J27" s="114" t="s">
        <v>172</v>
      </c>
      <c r="K27" s="113"/>
      <c r="L27" s="113"/>
      <c r="M27" s="113"/>
      <c r="N27" s="113"/>
      <c r="O27" s="113"/>
      <c r="P27" s="113"/>
      <c r="Q27" s="116"/>
      <c r="R27" s="113"/>
      <c r="S27" s="113"/>
      <c r="T27" s="113"/>
      <c r="U27" s="113"/>
      <c r="V27" s="113"/>
      <c r="W27" s="113"/>
      <c r="X27" s="113"/>
      <c r="Y27" s="113"/>
      <c r="Z27" s="117"/>
    </row>
    <row r="28" spans="1:26" ht="20.100000000000001" customHeight="1" x14ac:dyDescent="0.15">
      <c r="A28" s="88">
        <f>IFERROR(IF(TRIM($I28)="",1001,0),3)</f>
        <v>1001</v>
      </c>
      <c r="B28" s="88"/>
      <c r="C28" s="106"/>
      <c r="D28" s="107">
        <v>5</v>
      </c>
      <c r="E28" s="83" t="s">
        <v>10</v>
      </c>
      <c r="I28" s="35"/>
      <c r="J28" s="35"/>
      <c r="K28" s="35"/>
      <c r="L28" s="35"/>
      <c r="M28" s="35"/>
      <c r="N28" s="35"/>
      <c r="O28" s="35"/>
      <c r="P28" s="35"/>
      <c r="Q28" s="35"/>
      <c r="R28" s="35"/>
      <c r="S28" s="35"/>
      <c r="T28" s="35"/>
      <c r="U28" s="35"/>
      <c r="V28" s="35"/>
      <c r="W28" s="35"/>
      <c r="X28" s="35"/>
      <c r="Y28" s="35"/>
      <c r="Z28" s="111"/>
    </row>
    <row r="29" spans="1:26" ht="20.100000000000001" customHeight="1" x14ac:dyDescent="0.15">
      <c r="A29" s="88"/>
      <c r="B29" s="88"/>
      <c r="C29" s="115"/>
      <c r="D29" s="112"/>
      <c r="E29" s="112"/>
      <c r="F29" s="112"/>
      <c r="G29" s="112"/>
      <c r="H29" s="112"/>
      <c r="I29" s="109"/>
      <c r="J29" s="114" t="s">
        <v>164</v>
      </c>
      <c r="K29" s="113"/>
      <c r="L29" s="113"/>
      <c r="M29" s="113"/>
      <c r="N29" s="113"/>
      <c r="O29" s="113"/>
      <c r="P29" s="113"/>
      <c r="Q29" s="113"/>
      <c r="R29" s="113"/>
      <c r="S29" s="113"/>
      <c r="T29" s="113"/>
      <c r="U29" s="113"/>
      <c r="V29" s="113"/>
      <c r="W29" s="113"/>
      <c r="X29" s="113"/>
      <c r="Y29" s="113"/>
      <c r="Z29" s="117"/>
    </row>
    <row r="30" spans="1:26" ht="20.100000000000001" customHeight="1" x14ac:dyDescent="0.15">
      <c r="A30" s="88">
        <f>IFERROR(IF(OR(TRIM($I30)="", NOT(OR(IFERROR(SEARCH(" ",$I30),0)&gt;0, IFERROR(SEARCH("　",$I30),0)&gt;0))),1001,0),3)</f>
        <v>1001</v>
      </c>
      <c r="B30" s="88"/>
      <c r="C30" s="106"/>
      <c r="D30" s="107">
        <v>6</v>
      </c>
      <c r="E30" s="83" t="s">
        <v>153</v>
      </c>
      <c r="I30" s="35"/>
      <c r="J30" s="35"/>
      <c r="K30" s="35"/>
      <c r="L30" s="35"/>
      <c r="M30" s="35"/>
      <c r="N30" s="35"/>
      <c r="O30" s="35"/>
      <c r="P30" s="35"/>
      <c r="Q30" s="35"/>
      <c r="R30" s="35"/>
      <c r="S30" s="35"/>
      <c r="T30" s="35"/>
      <c r="U30" s="35"/>
      <c r="V30" s="35"/>
      <c r="W30" s="35"/>
      <c r="X30" s="35"/>
      <c r="Y30" s="35"/>
      <c r="Z30" s="111"/>
    </row>
    <row r="31" spans="1:26" ht="20.100000000000001" customHeight="1" x14ac:dyDescent="0.15">
      <c r="A31" s="88"/>
      <c r="B31" s="88"/>
      <c r="C31" s="115"/>
      <c r="D31" s="112"/>
      <c r="E31" s="112"/>
      <c r="F31" s="112"/>
      <c r="G31" s="112"/>
      <c r="H31" s="112"/>
      <c r="I31" s="118"/>
      <c r="J31" s="114" t="s">
        <v>149</v>
      </c>
      <c r="K31" s="114"/>
      <c r="L31" s="114"/>
      <c r="M31" s="114"/>
      <c r="N31" s="114"/>
      <c r="O31" s="114"/>
      <c r="P31" s="114"/>
      <c r="Q31" s="114"/>
      <c r="R31" s="114"/>
      <c r="S31" s="114"/>
      <c r="T31" s="114"/>
      <c r="U31" s="114"/>
      <c r="V31" s="114"/>
      <c r="W31" s="114"/>
      <c r="X31" s="114"/>
      <c r="Y31" s="114"/>
      <c r="Z31" s="117"/>
    </row>
    <row r="32" spans="1:26" ht="20.100000000000001" customHeight="1" x14ac:dyDescent="0.15">
      <c r="A32" s="88">
        <f>IFERROR(IF(OR(TRIM($I32)="", NOT(OR(IFERROR(SEARCH(" ",$I32),0)&gt;0, IFERROR(SEARCH("　",$I32),0)&gt;0))),1001,0),3)</f>
        <v>1001</v>
      </c>
      <c r="B32" s="88"/>
      <c r="C32" s="106"/>
      <c r="D32" s="107">
        <v>7</v>
      </c>
      <c r="E32" s="83" t="s">
        <v>2</v>
      </c>
      <c r="I32" s="35"/>
      <c r="J32" s="35"/>
      <c r="K32" s="35"/>
      <c r="L32" s="35"/>
      <c r="M32" s="35"/>
      <c r="N32" s="35"/>
      <c r="O32" s="35"/>
      <c r="P32" s="35"/>
      <c r="Q32" s="35"/>
      <c r="R32" s="35"/>
      <c r="S32" s="35"/>
      <c r="T32" s="35"/>
      <c r="U32" s="35"/>
      <c r="V32" s="35"/>
      <c r="W32" s="35"/>
      <c r="X32" s="35"/>
      <c r="Y32" s="35"/>
      <c r="Z32" s="111"/>
    </row>
    <row r="33" spans="1:27" ht="20.100000000000001" customHeight="1" x14ac:dyDescent="0.15">
      <c r="A33" s="88"/>
      <c r="B33" s="88"/>
      <c r="C33" s="115"/>
      <c r="D33" s="112"/>
      <c r="E33" s="112"/>
      <c r="F33" s="112"/>
      <c r="G33" s="112"/>
      <c r="H33" s="112"/>
      <c r="I33" s="118"/>
      <c r="J33" s="114" t="s">
        <v>5</v>
      </c>
      <c r="K33" s="114"/>
      <c r="L33" s="114"/>
      <c r="M33" s="114"/>
      <c r="N33" s="114"/>
      <c r="O33" s="114"/>
      <c r="P33" s="114"/>
      <c r="Q33" s="114"/>
      <c r="R33" s="114"/>
      <c r="S33" s="114"/>
      <c r="T33" s="114"/>
      <c r="U33" s="114"/>
      <c r="V33" s="114"/>
      <c r="W33" s="114"/>
      <c r="X33" s="114"/>
      <c r="Y33" s="114"/>
      <c r="Z33" s="111"/>
    </row>
    <row r="34" spans="1:27" ht="20.100000000000001" customHeight="1" x14ac:dyDescent="0.15">
      <c r="A34" s="88">
        <f>IFERROR(IF(NOT(AND(TRIM($I34)&lt;&gt;"",ISNUMBER(VALUE(SUBSTITUTE($I34,"-",""))), IFERROR(SEARCH("-",$I34),0)&gt;0)),1001,0),3)</f>
        <v>1001</v>
      </c>
      <c r="B34" s="88"/>
      <c r="C34" s="106"/>
      <c r="D34" s="107">
        <v>8</v>
      </c>
      <c r="E34" s="83" t="s">
        <v>3</v>
      </c>
      <c r="I34" s="35"/>
      <c r="J34" s="35"/>
      <c r="K34" s="35"/>
      <c r="L34" s="35"/>
      <c r="M34" s="35"/>
      <c r="O34" s="119" t="s">
        <v>106</v>
      </c>
      <c r="P34" s="1"/>
      <c r="Q34" s="83" t="s">
        <v>107</v>
      </c>
      <c r="Y34" s="113"/>
      <c r="Z34" s="111"/>
    </row>
    <row r="35" spans="1:27" ht="20.100000000000001" customHeight="1" x14ac:dyDescent="0.15">
      <c r="A35" s="88"/>
      <c r="B35" s="88"/>
      <c r="C35" s="115"/>
      <c r="D35" s="112"/>
      <c r="E35" s="112"/>
      <c r="F35" s="112"/>
      <c r="G35" s="112"/>
      <c r="H35" s="112"/>
      <c r="I35" s="109"/>
      <c r="J35" s="114" t="s">
        <v>150</v>
      </c>
      <c r="K35" s="113"/>
      <c r="L35" s="113"/>
      <c r="M35" s="113"/>
      <c r="N35" s="113"/>
      <c r="O35" s="113"/>
      <c r="P35" s="113"/>
      <c r="Q35" s="113"/>
      <c r="R35" s="113"/>
      <c r="S35" s="113"/>
      <c r="T35" s="113"/>
      <c r="U35" s="113"/>
      <c r="V35" s="113"/>
      <c r="W35" s="113"/>
      <c r="X35" s="113"/>
      <c r="Y35" s="113"/>
      <c r="Z35" s="111"/>
    </row>
    <row r="36" spans="1:27" ht="20.100000000000001" customHeight="1" x14ac:dyDescent="0.15">
      <c r="A36" s="88">
        <f>IFERROR(IF(AND(TRIM($I36)&lt;&gt;"", NOT(AND(ISNUMBER(VALUE(SUBSTITUTE($I36,"-",""))), IFERROR(SEARCH("-",$I36),0)&gt;0))),1001,0),3)</f>
        <v>0</v>
      </c>
      <c r="B36" s="88"/>
      <c r="C36" s="106"/>
      <c r="D36" s="107">
        <v>9</v>
      </c>
      <c r="E36" s="83" t="s">
        <v>4</v>
      </c>
      <c r="I36" s="35"/>
      <c r="J36" s="35"/>
      <c r="K36" s="35"/>
      <c r="L36" s="35"/>
      <c r="M36" s="35"/>
      <c r="N36" s="113"/>
      <c r="O36" s="113"/>
      <c r="P36" s="113"/>
      <c r="Q36" s="113"/>
      <c r="R36" s="113"/>
      <c r="S36" s="113"/>
      <c r="T36" s="113"/>
      <c r="U36" s="113"/>
      <c r="V36" s="113"/>
      <c r="W36" s="113"/>
      <c r="X36" s="113"/>
      <c r="Y36" s="113"/>
      <c r="Z36" s="111"/>
    </row>
    <row r="37" spans="1:27" ht="20.100000000000001" customHeight="1" x14ac:dyDescent="0.15">
      <c r="A37" s="88"/>
      <c r="B37" s="88"/>
      <c r="C37" s="115"/>
      <c r="D37" s="112"/>
      <c r="E37" s="112"/>
      <c r="F37" s="112"/>
      <c r="G37" s="112"/>
      <c r="H37" s="112"/>
      <c r="I37" s="109"/>
      <c r="J37" s="114" t="s">
        <v>150</v>
      </c>
      <c r="K37" s="113"/>
      <c r="L37" s="113"/>
      <c r="M37" s="113"/>
      <c r="N37" s="113"/>
      <c r="O37" s="113"/>
      <c r="P37" s="113"/>
      <c r="Q37" s="113"/>
      <c r="R37" s="113"/>
      <c r="S37" s="113"/>
      <c r="T37" s="113"/>
      <c r="U37" s="113"/>
      <c r="V37" s="113"/>
      <c r="W37" s="113"/>
      <c r="X37" s="113"/>
      <c r="Y37" s="113"/>
      <c r="Z37" s="111"/>
    </row>
    <row r="38" spans="1:27" ht="20.100000000000001" customHeight="1" x14ac:dyDescent="0.15">
      <c r="A38" s="88">
        <f>IFERROR(IF(NOT(IFERROR(SEARCH("@",$I38),0)&gt;0),1001,0),3)</f>
        <v>1001</v>
      </c>
      <c r="B38" s="88"/>
      <c r="C38" s="115"/>
      <c r="D38" s="107">
        <v>10</v>
      </c>
      <c r="E38" s="83" t="s">
        <v>113</v>
      </c>
      <c r="I38" s="35"/>
      <c r="J38" s="35"/>
      <c r="K38" s="35"/>
      <c r="L38" s="35"/>
      <c r="M38" s="35"/>
      <c r="N38" s="35"/>
      <c r="O38" s="35"/>
      <c r="P38" s="35"/>
      <c r="Q38" s="39"/>
      <c r="R38" s="35"/>
      <c r="S38" s="35"/>
      <c r="T38" s="35"/>
      <c r="U38" s="35"/>
      <c r="V38" s="35"/>
      <c r="W38" s="35"/>
      <c r="X38" s="35"/>
      <c r="Y38" s="35"/>
      <c r="Z38" s="111"/>
    </row>
    <row r="39" spans="1:27" ht="20.100000000000001" customHeight="1" x14ac:dyDescent="0.15">
      <c r="A39" s="88"/>
      <c r="B39" s="88"/>
      <c r="C39" s="115"/>
      <c r="D39" s="107"/>
      <c r="I39" s="109"/>
      <c r="J39" s="120" t="s">
        <v>230</v>
      </c>
      <c r="K39" s="121"/>
      <c r="L39" s="114"/>
      <c r="M39" s="114"/>
      <c r="N39" s="114"/>
      <c r="O39" s="114"/>
      <c r="P39" s="114"/>
      <c r="Q39" s="122"/>
      <c r="R39" s="114"/>
      <c r="S39" s="114"/>
      <c r="T39" s="114"/>
      <c r="U39" s="114"/>
      <c r="V39" s="114"/>
      <c r="W39" s="114"/>
      <c r="X39" s="114"/>
      <c r="Y39" s="114"/>
      <c r="Z39" s="112"/>
      <c r="AA39" s="123"/>
    </row>
    <row r="40" spans="1:27" ht="20.100000000000001" customHeight="1" x14ac:dyDescent="0.15">
      <c r="A40" s="88">
        <f>IFERROR(IF(AND($I40&lt;&gt;"一致する", $I40&lt;&gt;"一致しない"),1001,0),3)</f>
        <v>0</v>
      </c>
      <c r="B40" s="88"/>
      <c r="C40" s="106"/>
      <c r="D40" s="107">
        <v>11</v>
      </c>
      <c r="E40" s="83" t="s">
        <v>68</v>
      </c>
      <c r="I40" s="35" t="s">
        <v>73</v>
      </c>
      <c r="J40" s="35"/>
      <c r="K40" s="35"/>
      <c r="L40" s="35"/>
      <c r="M40" s="35"/>
      <c r="N40" s="112"/>
      <c r="O40" s="112"/>
      <c r="P40" s="112"/>
      <c r="Q40" s="112"/>
      <c r="R40" s="112"/>
      <c r="S40" s="112"/>
      <c r="T40" s="112"/>
      <c r="U40" s="112"/>
      <c r="V40" s="112"/>
      <c r="W40" s="112"/>
      <c r="X40" s="112"/>
      <c r="Y40" s="112"/>
      <c r="Z40" s="111"/>
      <c r="AA40" s="112"/>
    </row>
    <row r="41" spans="1:27" ht="20.100000000000001" customHeight="1" x14ac:dyDescent="0.15">
      <c r="A41" s="88"/>
      <c r="B41" s="88"/>
      <c r="C41" s="115"/>
      <c r="D41" s="112"/>
      <c r="E41" s="112"/>
      <c r="F41" s="112"/>
      <c r="G41" s="112"/>
      <c r="H41" s="112"/>
      <c r="I41" s="118"/>
      <c r="J41" s="124" t="s">
        <v>166</v>
      </c>
      <c r="K41" s="114"/>
      <c r="L41" s="114"/>
      <c r="M41" s="114"/>
      <c r="N41" s="114"/>
      <c r="O41" s="114"/>
      <c r="P41" s="114"/>
      <c r="Q41" s="114"/>
      <c r="R41" s="114"/>
      <c r="S41" s="114"/>
      <c r="T41" s="114"/>
      <c r="U41" s="114"/>
      <c r="V41" s="114"/>
      <c r="W41" s="114"/>
      <c r="X41" s="114"/>
      <c r="Y41" s="114"/>
      <c r="Z41" s="125"/>
      <c r="AA41" s="112"/>
    </row>
    <row r="42" spans="1:27" ht="20.100000000000001" customHeight="1" x14ac:dyDescent="0.15">
      <c r="A42" s="88"/>
      <c r="B42" s="88"/>
      <c r="C42" s="126"/>
      <c r="D42" s="127"/>
      <c r="E42" s="127"/>
      <c r="F42" s="127"/>
      <c r="G42" s="127"/>
      <c r="H42" s="127"/>
      <c r="I42" s="128"/>
      <c r="J42" s="128"/>
      <c r="K42" s="129"/>
      <c r="L42" s="128"/>
      <c r="M42" s="128"/>
      <c r="N42" s="128"/>
      <c r="O42" s="128"/>
      <c r="P42" s="128"/>
      <c r="Q42" s="128"/>
      <c r="R42" s="128"/>
      <c r="S42" s="128"/>
      <c r="T42" s="128"/>
      <c r="U42" s="128"/>
      <c r="V42" s="128"/>
      <c r="W42" s="128"/>
      <c r="X42" s="128"/>
      <c r="Y42" s="128"/>
      <c r="Z42" s="130"/>
    </row>
    <row r="43" spans="1:27" ht="15" customHeight="1" x14ac:dyDescent="0.15">
      <c r="A43" s="88"/>
      <c r="B43" s="88"/>
      <c r="C43" s="112"/>
      <c r="D43" s="112"/>
      <c r="E43" s="112"/>
      <c r="F43" s="112"/>
      <c r="G43" s="112"/>
      <c r="H43" s="112"/>
      <c r="I43" s="131"/>
      <c r="J43" s="132"/>
      <c r="K43" s="132"/>
      <c r="L43" s="132"/>
      <c r="M43" s="132"/>
      <c r="N43" s="132"/>
      <c r="O43" s="132"/>
      <c r="P43" s="132"/>
      <c r="Q43" s="132"/>
      <c r="R43" s="132"/>
      <c r="S43" s="132"/>
      <c r="T43" s="132"/>
      <c r="U43" s="132"/>
      <c r="V43" s="132"/>
      <c r="W43" s="132"/>
      <c r="X43" s="132"/>
      <c r="Y43" s="132"/>
      <c r="Z43" s="112"/>
    </row>
    <row r="44" spans="1:27" ht="15.95" hidden="1" customHeight="1" x14ac:dyDescent="0.15">
      <c r="A44" s="88"/>
      <c r="B44" s="88"/>
      <c r="C44" s="112"/>
      <c r="D44" s="112"/>
      <c r="E44" s="112"/>
      <c r="F44" s="112"/>
      <c r="G44" s="112"/>
      <c r="H44" s="112"/>
      <c r="I44" s="132"/>
      <c r="J44" s="112"/>
      <c r="K44" s="112"/>
      <c r="L44" s="112"/>
      <c r="M44" s="112"/>
      <c r="N44" s="112"/>
      <c r="O44" s="112"/>
      <c r="P44" s="112"/>
      <c r="Q44" s="112"/>
      <c r="R44" s="112"/>
      <c r="S44" s="112"/>
      <c r="T44" s="112"/>
      <c r="U44" s="112"/>
      <c r="V44" s="112"/>
      <c r="W44" s="112"/>
      <c r="X44" s="112"/>
      <c r="Y44" s="112"/>
      <c r="Z44" s="112"/>
    </row>
    <row r="45" spans="1:27" ht="15.95" hidden="1" customHeight="1" x14ac:dyDescent="0.15">
      <c r="A45" s="88"/>
      <c r="B45" s="88"/>
      <c r="C45" s="112"/>
      <c r="D45" s="112"/>
      <c r="E45" s="112"/>
      <c r="F45" s="112"/>
      <c r="G45" s="112"/>
      <c r="H45" s="112"/>
      <c r="I45" s="132"/>
      <c r="J45" s="112"/>
      <c r="K45" s="112"/>
      <c r="L45" s="112"/>
      <c r="M45" s="112"/>
      <c r="N45" s="112"/>
      <c r="O45" s="112"/>
      <c r="P45" s="112"/>
      <c r="Q45" s="112"/>
      <c r="R45" s="112"/>
      <c r="S45" s="112"/>
      <c r="T45" s="112"/>
      <c r="U45" s="112"/>
      <c r="V45" s="112"/>
      <c r="W45" s="112"/>
      <c r="X45" s="112"/>
      <c r="Y45" s="112"/>
      <c r="Z45" s="112"/>
    </row>
    <row r="46" spans="1:27" ht="15.95" hidden="1" customHeight="1" x14ac:dyDescent="0.15">
      <c r="A46" s="88"/>
      <c r="B46" s="88"/>
      <c r="C46" s="112"/>
      <c r="D46" s="112"/>
      <c r="E46" s="112"/>
      <c r="F46" s="112"/>
      <c r="G46" s="112"/>
      <c r="H46" s="112"/>
      <c r="I46" s="132"/>
      <c r="J46" s="112"/>
      <c r="K46" s="112"/>
      <c r="L46" s="112"/>
      <c r="M46" s="112"/>
      <c r="N46" s="112"/>
      <c r="O46" s="112"/>
      <c r="P46" s="112"/>
      <c r="Q46" s="112"/>
      <c r="R46" s="112"/>
      <c r="S46" s="112"/>
      <c r="T46" s="112"/>
      <c r="U46" s="112"/>
      <c r="V46" s="112"/>
      <c r="W46" s="112"/>
      <c r="X46" s="112"/>
      <c r="Y46" s="112"/>
      <c r="Z46" s="112"/>
    </row>
    <row r="47" spans="1:27" ht="15.95" hidden="1" customHeight="1" x14ac:dyDescent="0.15">
      <c r="A47" s="88"/>
      <c r="B47" s="88"/>
      <c r="C47" s="112"/>
      <c r="D47" s="112"/>
      <c r="E47" s="112"/>
      <c r="F47" s="112"/>
      <c r="G47" s="112"/>
      <c r="H47" s="112"/>
      <c r="I47" s="132"/>
      <c r="J47" s="112"/>
      <c r="K47" s="112"/>
      <c r="L47" s="112"/>
      <c r="M47" s="112"/>
      <c r="N47" s="112"/>
      <c r="O47" s="112"/>
      <c r="P47" s="112"/>
      <c r="Q47" s="112"/>
      <c r="R47" s="112"/>
      <c r="S47" s="112"/>
      <c r="T47" s="112"/>
      <c r="U47" s="112"/>
      <c r="V47" s="112"/>
      <c r="W47" s="112"/>
      <c r="X47" s="112"/>
      <c r="Y47" s="112"/>
      <c r="Z47" s="112"/>
    </row>
    <row r="48" spans="1:27" ht="15.95" hidden="1" customHeight="1" x14ac:dyDescent="0.15">
      <c r="A48" s="88"/>
      <c r="B48" s="88"/>
      <c r="C48" s="112"/>
      <c r="D48" s="112"/>
      <c r="E48" s="112"/>
      <c r="F48" s="112"/>
      <c r="G48" s="112"/>
      <c r="H48" s="112"/>
      <c r="I48" s="132"/>
      <c r="J48" s="112"/>
      <c r="K48" s="112"/>
      <c r="L48" s="112"/>
      <c r="M48" s="112"/>
      <c r="N48" s="112"/>
      <c r="O48" s="112"/>
      <c r="P48" s="112"/>
      <c r="Q48" s="112"/>
      <c r="R48" s="112"/>
      <c r="S48" s="112"/>
      <c r="T48" s="112"/>
      <c r="U48" s="112"/>
      <c r="V48" s="112"/>
      <c r="W48" s="112"/>
      <c r="X48" s="112"/>
      <c r="Y48" s="112"/>
      <c r="Z48" s="112"/>
    </row>
    <row r="49" spans="1:26" ht="15.95" hidden="1" customHeight="1" x14ac:dyDescent="0.15">
      <c r="A49" s="88"/>
      <c r="B49" s="88"/>
      <c r="C49" s="112"/>
      <c r="D49" s="112"/>
      <c r="E49" s="112"/>
      <c r="F49" s="112"/>
      <c r="G49" s="112"/>
      <c r="H49" s="112"/>
      <c r="I49" s="132"/>
      <c r="J49" s="112"/>
      <c r="K49" s="112"/>
      <c r="L49" s="112"/>
      <c r="M49" s="112"/>
      <c r="N49" s="112"/>
      <c r="O49" s="112"/>
      <c r="P49" s="112"/>
      <c r="Q49" s="112"/>
      <c r="R49" s="112"/>
      <c r="S49" s="112"/>
      <c r="T49" s="112"/>
      <c r="U49" s="112"/>
      <c r="V49" s="112"/>
      <c r="W49" s="112"/>
      <c r="X49" s="112"/>
      <c r="Y49" s="112"/>
      <c r="Z49" s="112"/>
    </row>
    <row r="50" spans="1:26" ht="15.95" hidden="1" customHeight="1" x14ac:dyDescent="0.15">
      <c r="A50" s="88"/>
      <c r="B50" s="88"/>
      <c r="C50" s="112"/>
      <c r="D50" s="112"/>
      <c r="E50" s="112"/>
      <c r="F50" s="112"/>
      <c r="G50" s="112"/>
      <c r="H50" s="112"/>
      <c r="I50" s="132"/>
      <c r="J50" s="112"/>
      <c r="K50" s="112"/>
      <c r="L50" s="112"/>
      <c r="M50" s="112"/>
      <c r="N50" s="112"/>
      <c r="O50" s="112"/>
      <c r="P50" s="112"/>
      <c r="Q50" s="112"/>
      <c r="R50" s="112"/>
      <c r="S50" s="112"/>
      <c r="T50" s="112"/>
      <c r="U50" s="112"/>
      <c r="V50" s="112"/>
      <c r="W50" s="112"/>
      <c r="X50" s="112"/>
      <c r="Y50" s="112"/>
      <c r="Z50" s="112"/>
    </row>
    <row r="51" spans="1:26" ht="15.95" hidden="1" customHeight="1" x14ac:dyDescent="0.15">
      <c r="A51" s="88"/>
      <c r="B51" s="88"/>
      <c r="C51" s="112"/>
      <c r="D51" s="112"/>
      <c r="E51" s="112"/>
      <c r="F51" s="112"/>
      <c r="G51" s="112"/>
      <c r="H51" s="112"/>
      <c r="I51" s="132"/>
      <c r="J51" s="112"/>
      <c r="K51" s="112"/>
      <c r="L51" s="112"/>
      <c r="M51" s="112"/>
      <c r="N51" s="112"/>
      <c r="O51" s="112"/>
      <c r="P51" s="112"/>
      <c r="Q51" s="112"/>
      <c r="R51" s="112"/>
      <c r="S51" s="112"/>
      <c r="T51" s="112"/>
      <c r="U51" s="112"/>
      <c r="V51" s="112"/>
      <c r="W51" s="112"/>
      <c r="X51" s="112"/>
      <c r="Y51" s="112"/>
      <c r="Z51" s="112"/>
    </row>
    <row r="52" spans="1:26" ht="15.95" hidden="1" customHeight="1" x14ac:dyDescent="0.15">
      <c r="A52" s="88"/>
      <c r="B52" s="88"/>
      <c r="C52" s="112"/>
      <c r="D52" s="112"/>
      <c r="E52" s="112"/>
      <c r="F52" s="112"/>
      <c r="G52" s="112"/>
      <c r="H52" s="112"/>
      <c r="I52" s="132"/>
      <c r="J52" s="112"/>
      <c r="K52" s="112"/>
      <c r="L52" s="112"/>
      <c r="M52" s="112"/>
      <c r="N52" s="112"/>
      <c r="O52" s="112"/>
      <c r="P52" s="112"/>
      <c r="Q52" s="112"/>
      <c r="R52" s="112"/>
      <c r="S52" s="112"/>
      <c r="T52" s="112"/>
      <c r="U52" s="112"/>
      <c r="V52" s="112"/>
      <c r="W52" s="112"/>
      <c r="X52" s="112"/>
      <c r="Y52" s="112"/>
      <c r="Z52" s="112"/>
    </row>
    <row r="53" spans="1:26" ht="15.95" hidden="1" customHeight="1" x14ac:dyDescent="0.15">
      <c r="A53" s="88"/>
      <c r="B53" s="88"/>
      <c r="C53" s="112"/>
      <c r="D53" s="112"/>
      <c r="E53" s="112"/>
      <c r="F53" s="112"/>
      <c r="G53" s="112"/>
      <c r="H53" s="112"/>
      <c r="I53" s="132"/>
      <c r="J53" s="112"/>
      <c r="K53" s="112"/>
      <c r="L53" s="112"/>
      <c r="M53" s="112"/>
      <c r="N53" s="112"/>
      <c r="O53" s="112"/>
      <c r="P53" s="112"/>
      <c r="Q53" s="112"/>
      <c r="R53" s="112"/>
      <c r="S53" s="112"/>
      <c r="T53" s="112"/>
      <c r="U53" s="112"/>
      <c r="V53" s="112"/>
      <c r="W53" s="112"/>
      <c r="X53" s="112"/>
      <c r="Y53" s="112"/>
      <c r="Z53" s="112"/>
    </row>
    <row r="54" spans="1:26" ht="15.95" hidden="1" customHeight="1" x14ac:dyDescent="0.15">
      <c r="A54" s="88"/>
      <c r="B54" s="88"/>
      <c r="C54" s="112"/>
      <c r="D54" s="112"/>
      <c r="E54" s="112"/>
      <c r="F54" s="112"/>
      <c r="G54" s="112"/>
      <c r="H54" s="112"/>
      <c r="I54" s="132"/>
      <c r="J54" s="112"/>
      <c r="K54" s="112"/>
      <c r="L54" s="112"/>
      <c r="M54" s="112"/>
      <c r="N54" s="112"/>
      <c r="O54" s="112"/>
      <c r="P54" s="112"/>
      <c r="Q54" s="112"/>
      <c r="R54" s="112"/>
      <c r="S54" s="112"/>
      <c r="T54" s="112"/>
      <c r="U54" s="112"/>
      <c r="V54" s="112"/>
      <c r="W54" s="112"/>
      <c r="X54" s="112"/>
      <c r="Y54" s="112"/>
      <c r="Z54" s="112"/>
    </row>
    <row r="55" spans="1:26" ht="15.95" hidden="1" customHeight="1" x14ac:dyDescent="0.15">
      <c r="A55" s="88"/>
      <c r="B55" s="88"/>
      <c r="C55" s="112"/>
      <c r="D55" s="112"/>
      <c r="E55" s="112"/>
      <c r="F55" s="112"/>
      <c r="G55" s="112"/>
      <c r="H55" s="112"/>
      <c r="I55" s="132"/>
      <c r="J55" s="112"/>
      <c r="K55" s="112"/>
      <c r="L55" s="112"/>
      <c r="M55" s="112"/>
      <c r="N55" s="112"/>
      <c r="O55" s="112"/>
      <c r="P55" s="112"/>
      <c r="Q55" s="112"/>
      <c r="R55" s="112"/>
      <c r="S55" s="112"/>
      <c r="T55" s="112"/>
      <c r="U55" s="112"/>
      <c r="V55" s="112"/>
      <c r="W55" s="112"/>
      <c r="X55" s="112"/>
      <c r="Y55" s="112"/>
      <c r="Z55" s="112"/>
    </row>
    <row r="56" spans="1:26" ht="15.95" hidden="1" customHeight="1" x14ac:dyDescent="0.15">
      <c r="A56" s="88"/>
      <c r="B56" s="88"/>
      <c r="C56" s="112"/>
      <c r="D56" s="112"/>
      <c r="E56" s="112"/>
      <c r="F56" s="112"/>
      <c r="G56" s="112"/>
      <c r="H56" s="112"/>
      <c r="I56" s="132"/>
      <c r="J56" s="112"/>
      <c r="K56" s="112"/>
      <c r="L56" s="112"/>
      <c r="M56" s="112"/>
      <c r="N56" s="112"/>
      <c r="O56" s="112"/>
      <c r="P56" s="112"/>
      <c r="Q56" s="112"/>
      <c r="R56" s="112"/>
      <c r="S56" s="112"/>
      <c r="T56" s="112"/>
      <c r="U56" s="112"/>
      <c r="V56" s="112"/>
      <c r="W56" s="112"/>
      <c r="X56" s="112"/>
      <c r="Y56" s="112"/>
      <c r="Z56" s="112"/>
    </row>
    <row r="57" spans="1:26" ht="15.95" hidden="1" customHeight="1" x14ac:dyDescent="0.15">
      <c r="A57" s="88"/>
      <c r="B57" s="88"/>
      <c r="C57" s="112"/>
      <c r="D57" s="112"/>
      <c r="E57" s="112"/>
      <c r="F57" s="112"/>
      <c r="G57" s="112"/>
      <c r="H57" s="112"/>
      <c r="I57" s="132"/>
      <c r="J57" s="112"/>
      <c r="K57" s="112"/>
      <c r="L57" s="112"/>
      <c r="M57" s="112"/>
      <c r="N57" s="112"/>
      <c r="O57" s="112"/>
      <c r="P57" s="112"/>
      <c r="Q57" s="112"/>
      <c r="R57" s="112"/>
      <c r="S57" s="112"/>
      <c r="T57" s="112"/>
      <c r="U57" s="112"/>
      <c r="V57" s="112"/>
      <c r="W57" s="112"/>
      <c r="X57" s="112"/>
      <c r="Y57" s="112"/>
      <c r="Z57" s="112"/>
    </row>
    <row r="58" spans="1:26" ht="15.95" hidden="1" customHeight="1" x14ac:dyDescent="0.15">
      <c r="A58" s="88"/>
      <c r="B58" s="88"/>
      <c r="C58" s="112"/>
      <c r="D58" s="112"/>
      <c r="E58" s="112"/>
      <c r="F58" s="112"/>
      <c r="G58" s="112"/>
      <c r="H58" s="112"/>
      <c r="I58" s="132"/>
      <c r="J58" s="112"/>
      <c r="K58" s="112"/>
      <c r="L58" s="112"/>
      <c r="M58" s="112"/>
      <c r="N58" s="112"/>
      <c r="O58" s="112"/>
      <c r="P58" s="112"/>
      <c r="Q58" s="112"/>
      <c r="R58" s="112"/>
      <c r="S58" s="112"/>
      <c r="T58" s="112"/>
      <c r="U58" s="112"/>
      <c r="V58" s="112"/>
      <c r="W58" s="112"/>
      <c r="X58" s="112"/>
      <c r="Y58" s="112"/>
      <c r="Z58" s="112"/>
    </row>
    <row r="59" spans="1:26" ht="15" customHeight="1" x14ac:dyDescent="0.15">
      <c r="A59" s="88"/>
      <c r="B59" s="88"/>
      <c r="C59" s="112"/>
      <c r="D59" s="112"/>
      <c r="E59" s="112"/>
      <c r="F59" s="112"/>
      <c r="G59" s="112"/>
      <c r="H59" s="112"/>
      <c r="I59" s="132"/>
      <c r="J59" s="112"/>
      <c r="K59" s="112"/>
      <c r="L59" s="112"/>
      <c r="M59" s="112"/>
      <c r="N59" s="112"/>
      <c r="O59" s="112"/>
      <c r="P59" s="112"/>
      <c r="Q59" s="112"/>
      <c r="R59" s="112"/>
      <c r="S59" s="112"/>
      <c r="T59" s="112"/>
      <c r="U59" s="112"/>
      <c r="V59" s="112"/>
      <c r="W59" s="112"/>
      <c r="X59" s="112"/>
      <c r="Y59" s="112"/>
      <c r="Z59" s="112"/>
    </row>
    <row r="60" spans="1:26" ht="20.100000000000001" customHeight="1" x14ac:dyDescent="0.15">
      <c r="A60" s="88"/>
      <c r="B60" s="88"/>
      <c r="C60" s="99" t="s">
        <v>11</v>
      </c>
      <c r="D60" s="100"/>
      <c r="E60" s="100"/>
      <c r="F60" s="100"/>
      <c r="G60" s="100"/>
      <c r="H60" s="101"/>
      <c r="I60" s="133"/>
    </row>
    <row r="61" spans="1:26" ht="15" customHeight="1" x14ac:dyDescent="0.15">
      <c r="A61" s="88"/>
      <c r="B61" s="88"/>
      <c r="C61" s="102"/>
      <c r="D61" s="103"/>
      <c r="E61" s="103"/>
      <c r="F61" s="103"/>
      <c r="G61" s="103"/>
      <c r="H61" s="103"/>
      <c r="I61" s="104"/>
      <c r="J61" s="104"/>
      <c r="K61" s="104"/>
      <c r="L61" s="104"/>
      <c r="M61" s="104"/>
      <c r="N61" s="104"/>
      <c r="O61" s="104"/>
      <c r="P61" s="104"/>
      <c r="Q61" s="104"/>
      <c r="R61" s="104"/>
      <c r="S61" s="104"/>
      <c r="T61" s="104"/>
      <c r="U61" s="104"/>
      <c r="V61" s="104"/>
      <c r="W61" s="104"/>
      <c r="X61" s="104"/>
      <c r="Y61" s="104"/>
      <c r="Z61" s="105"/>
    </row>
    <row r="62" spans="1:26" ht="20.100000000000001" customHeight="1" x14ac:dyDescent="0.15">
      <c r="A62" s="88"/>
      <c r="B62" s="88"/>
      <c r="C62" s="102"/>
      <c r="D62" s="134" t="s">
        <v>69</v>
      </c>
      <c r="E62" s="134"/>
      <c r="F62" s="134"/>
      <c r="G62" s="134"/>
      <c r="H62" s="134"/>
      <c r="I62" s="134"/>
      <c r="J62" s="134"/>
      <c r="K62" s="134"/>
      <c r="L62" s="134"/>
      <c r="M62" s="134"/>
      <c r="N62" s="134"/>
      <c r="O62" s="134"/>
      <c r="P62" s="134"/>
      <c r="Q62" s="134"/>
      <c r="R62" s="134"/>
      <c r="S62" s="134"/>
      <c r="T62" s="134"/>
      <c r="U62" s="134"/>
      <c r="V62" s="134"/>
      <c r="W62" s="134"/>
      <c r="X62" s="134"/>
      <c r="Y62" s="134"/>
      <c r="Z62" s="111"/>
    </row>
    <row r="63" spans="1:26" ht="20.100000000000001" customHeight="1" x14ac:dyDescent="0.15">
      <c r="A63" s="88">
        <f>IFERROR(IF(AND($I63&lt;&gt;"しない", $I63&lt;&gt;"する"),1001,0),3)</f>
        <v>1001</v>
      </c>
      <c r="B63" s="88"/>
      <c r="C63" s="106"/>
      <c r="D63" s="107">
        <v>1</v>
      </c>
      <c r="E63" s="112" t="s">
        <v>12</v>
      </c>
      <c r="F63" s="112"/>
      <c r="G63" s="112"/>
      <c r="H63" s="112"/>
      <c r="I63" s="35"/>
      <c r="J63" s="35"/>
      <c r="K63" s="35"/>
      <c r="L63" s="35"/>
      <c r="M63" s="35"/>
      <c r="N63" s="112"/>
      <c r="O63" s="112"/>
      <c r="P63" s="112"/>
      <c r="Q63" s="112"/>
      <c r="R63" s="112"/>
      <c r="S63" s="112"/>
      <c r="T63" s="112"/>
      <c r="U63" s="112"/>
      <c r="V63" s="112"/>
      <c r="W63" s="112"/>
      <c r="X63" s="112"/>
      <c r="Y63" s="112"/>
      <c r="Z63" s="111"/>
    </row>
    <row r="64" spans="1:26" ht="20.100000000000001" customHeight="1" x14ac:dyDescent="0.15">
      <c r="A64" s="88"/>
      <c r="B64" s="88"/>
      <c r="C64" s="106"/>
      <c r="D64" s="112"/>
      <c r="E64" s="112"/>
      <c r="F64" s="112"/>
      <c r="G64" s="112"/>
      <c r="H64" s="112"/>
      <c r="I64" s="118"/>
      <c r="J64" s="114" t="s">
        <v>72</v>
      </c>
      <c r="K64" s="113"/>
      <c r="L64" s="113"/>
      <c r="M64" s="113"/>
      <c r="N64" s="113"/>
      <c r="O64" s="113"/>
      <c r="P64" s="113"/>
      <c r="Q64" s="113"/>
      <c r="R64" s="113"/>
      <c r="S64" s="113"/>
      <c r="T64" s="113"/>
      <c r="U64" s="113"/>
      <c r="V64" s="113"/>
      <c r="W64" s="113"/>
      <c r="X64" s="113"/>
      <c r="Y64" s="113"/>
      <c r="Z64" s="111"/>
    </row>
    <row r="65" spans="1:26" ht="20.100000000000001" hidden="1" customHeight="1" x14ac:dyDescent="0.15">
      <c r="A65" s="88"/>
      <c r="B65" s="88"/>
      <c r="C65" s="106"/>
      <c r="D65" s="112"/>
      <c r="E65" s="112"/>
      <c r="F65" s="112"/>
      <c r="G65" s="112"/>
      <c r="H65" s="112"/>
      <c r="I65" s="118"/>
      <c r="J65" s="113"/>
      <c r="K65" s="113"/>
      <c r="L65" s="113"/>
      <c r="M65" s="113"/>
      <c r="N65" s="113"/>
      <c r="O65" s="113"/>
      <c r="P65" s="113"/>
      <c r="Q65" s="113"/>
      <c r="R65" s="113"/>
      <c r="S65" s="113"/>
      <c r="T65" s="113"/>
      <c r="U65" s="113"/>
      <c r="V65" s="113"/>
      <c r="W65" s="113"/>
      <c r="X65" s="113"/>
      <c r="Y65" s="113"/>
      <c r="Z65" s="111"/>
    </row>
    <row r="66" spans="1:26" ht="20.100000000000001" hidden="1" customHeight="1" x14ac:dyDescent="0.15">
      <c r="A66" s="88"/>
      <c r="B66" s="88"/>
      <c r="C66" s="106"/>
      <c r="D66" s="112"/>
      <c r="E66" s="112"/>
      <c r="F66" s="112"/>
      <c r="G66" s="112"/>
      <c r="H66" s="112"/>
      <c r="I66" s="118"/>
      <c r="J66" s="113"/>
      <c r="K66" s="113"/>
      <c r="L66" s="113"/>
      <c r="M66" s="113"/>
      <c r="N66" s="113"/>
      <c r="O66" s="113"/>
      <c r="P66" s="113"/>
      <c r="Q66" s="113"/>
      <c r="R66" s="113"/>
      <c r="S66" s="113"/>
      <c r="T66" s="113"/>
      <c r="U66" s="113"/>
      <c r="V66" s="113"/>
      <c r="W66" s="113"/>
      <c r="X66" s="113"/>
      <c r="Y66" s="113"/>
      <c r="Z66" s="111"/>
    </row>
    <row r="67" spans="1:26" ht="20.100000000000001" hidden="1" customHeight="1" x14ac:dyDescent="0.15">
      <c r="A67" s="88"/>
      <c r="B67" s="88"/>
      <c r="C67" s="106"/>
      <c r="D67" s="112"/>
      <c r="E67" s="112"/>
      <c r="F67" s="112"/>
      <c r="G67" s="112"/>
      <c r="H67" s="112"/>
      <c r="I67" s="118"/>
      <c r="J67" s="113"/>
      <c r="K67" s="113"/>
      <c r="L67" s="113"/>
      <c r="M67" s="113"/>
      <c r="N67" s="113"/>
      <c r="O67" s="113"/>
      <c r="P67" s="113"/>
      <c r="Q67" s="113"/>
      <c r="R67" s="113"/>
      <c r="S67" s="113"/>
      <c r="T67" s="113"/>
      <c r="U67" s="113"/>
      <c r="V67" s="113"/>
      <c r="W67" s="113"/>
      <c r="X67" s="113"/>
      <c r="Y67" s="113"/>
      <c r="Z67" s="111"/>
    </row>
    <row r="68" spans="1:26" ht="20.100000000000001" hidden="1" customHeight="1" x14ac:dyDescent="0.15">
      <c r="A68" s="88"/>
      <c r="B68" s="88"/>
      <c r="C68" s="106"/>
      <c r="D68" s="112"/>
      <c r="E68" s="112"/>
      <c r="F68" s="112"/>
      <c r="G68" s="112"/>
      <c r="H68" s="112"/>
      <c r="I68" s="118"/>
      <c r="J68" s="113"/>
      <c r="K68" s="113"/>
      <c r="L68" s="113"/>
      <c r="M68" s="113"/>
      <c r="N68" s="113"/>
      <c r="O68" s="113"/>
      <c r="P68" s="113"/>
      <c r="Q68" s="113"/>
      <c r="R68" s="113"/>
      <c r="S68" s="113"/>
      <c r="T68" s="113"/>
      <c r="U68" s="113"/>
      <c r="V68" s="113"/>
      <c r="W68" s="113"/>
      <c r="X68" s="113"/>
      <c r="Y68" s="113"/>
      <c r="Z68" s="111"/>
    </row>
    <row r="69" spans="1:26" ht="20.100000000000001" customHeight="1" x14ac:dyDescent="0.15">
      <c r="A69" s="88">
        <f>IFERROR(IF(OR(AND($I63="する",TRIM($I69)=""),AND($I63="しない",NOT(ISBLANK($I69)))),1001,0),3)</f>
        <v>0</v>
      </c>
      <c r="B69" s="88"/>
      <c r="C69" s="106"/>
      <c r="D69" s="107">
        <v>2</v>
      </c>
      <c r="E69" s="83" t="s">
        <v>0</v>
      </c>
      <c r="I69" s="51"/>
      <c r="J69" s="52"/>
      <c r="K69" s="52"/>
      <c r="L69" s="52"/>
      <c r="M69" s="52"/>
      <c r="N69" s="112"/>
      <c r="O69" s="112"/>
      <c r="P69" s="112"/>
      <c r="Q69" s="112"/>
      <c r="R69" s="112"/>
      <c r="S69" s="112"/>
      <c r="T69" s="112"/>
      <c r="U69" s="112"/>
      <c r="V69" s="112"/>
      <c r="W69" s="112"/>
      <c r="X69" s="112"/>
      <c r="Y69" s="112"/>
      <c r="Z69" s="111"/>
    </row>
    <row r="70" spans="1:26" ht="20.100000000000001" customHeight="1" x14ac:dyDescent="0.15">
      <c r="A70" s="88"/>
      <c r="B70" s="88"/>
      <c r="C70" s="106"/>
      <c r="D70" s="107"/>
      <c r="E70" s="112"/>
      <c r="F70" s="112"/>
      <c r="G70" s="112"/>
      <c r="H70" s="112"/>
      <c r="I70" s="109"/>
      <c r="J70" s="114" t="s">
        <v>177</v>
      </c>
      <c r="K70" s="113"/>
      <c r="L70" s="113"/>
      <c r="M70" s="113"/>
      <c r="N70" s="113"/>
      <c r="O70" s="113"/>
      <c r="P70" s="113"/>
      <c r="Q70" s="113"/>
      <c r="R70" s="113"/>
      <c r="S70" s="113"/>
      <c r="T70" s="113"/>
      <c r="U70" s="113"/>
      <c r="V70" s="113"/>
      <c r="W70" s="113"/>
      <c r="X70" s="113"/>
      <c r="Y70" s="113"/>
      <c r="Z70" s="111"/>
    </row>
    <row r="71" spans="1:26" ht="20.100000000000001" customHeight="1" x14ac:dyDescent="0.15">
      <c r="A71" s="88">
        <f>IFERROR(IF(OR(AND($I63="する",AND($I71&lt;&gt;"", OR(ISERROR(FIND("@"&amp;LEFT($I71,3)&amp;"@", 都道府県3))=FALSE, ISERROR(FIND("@"&amp;LEFT($I71,4)&amp;"@",都道府県4))=FALSE))=FALSE),AND($I63="しない",NOT(ISBLANK($I71)))),1001,0),3)</f>
        <v>0</v>
      </c>
      <c r="B71" s="88"/>
      <c r="C71" s="106"/>
      <c r="D71" s="107">
        <v>3</v>
      </c>
      <c r="E71" s="83" t="s">
        <v>112</v>
      </c>
      <c r="I71" s="36"/>
      <c r="J71" s="36"/>
      <c r="K71" s="36"/>
      <c r="L71" s="36"/>
      <c r="M71" s="36"/>
      <c r="N71" s="36"/>
      <c r="O71" s="36"/>
      <c r="P71" s="36"/>
      <c r="Q71" s="37"/>
      <c r="R71" s="36"/>
      <c r="S71" s="36"/>
      <c r="T71" s="36"/>
      <c r="U71" s="36"/>
      <c r="V71" s="36"/>
      <c r="W71" s="36"/>
      <c r="X71" s="36"/>
      <c r="Y71" s="36"/>
      <c r="Z71" s="111"/>
    </row>
    <row r="72" spans="1:26" ht="20.100000000000001" customHeight="1" x14ac:dyDescent="0.15">
      <c r="A72" s="88"/>
      <c r="B72" s="88"/>
      <c r="C72" s="106"/>
      <c r="D72" s="107"/>
      <c r="E72" s="112"/>
      <c r="F72" s="112"/>
      <c r="G72" s="112"/>
      <c r="H72" s="112"/>
      <c r="I72" s="109"/>
      <c r="J72" s="114" t="s">
        <v>9</v>
      </c>
      <c r="K72" s="113"/>
      <c r="L72" s="113"/>
      <c r="M72" s="113"/>
      <c r="N72" s="113"/>
      <c r="O72" s="113"/>
      <c r="P72" s="113"/>
      <c r="Q72" s="113"/>
      <c r="R72" s="113"/>
      <c r="S72" s="113"/>
      <c r="T72" s="113"/>
      <c r="U72" s="113"/>
      <c r="V72" s="113"/>
      <c r="W72" s="113"/>
      <c r="X72" s="113"/>
      <c r="Y72" s="113"/>
      <c r="Z72" s="111"/>
    </row>
    <row r="73" spans="1:26" ht="20.100000000000001" customHeight="1" x14ac:dyDescent="0.15">
      <c r="A73" s="88">
        <f>IFERROR(IF(OR(AND($I63="する",TRIM($I73)=""),AND($I63="しない",NOT(ISBLANK($I73)))),1001,0),3)</f>
        <v>0</v>
      </c>
      <c r="B73" s="88"/>
      <c r="C73" s="106"/>
      <c r="D73" s="107">
        <v>4</v>
      </c>
      <c r="E73" s="83" t="s">
        <v>152</v>
      </c>
      <c r="I73" s="35"/>
      <c r="J73" s="35"/>
      <c r="K73" s="35"/>
      <c r="L73" s="35"/>
      <c r="M73" s="35"/>
      <c r="N73" s="35"/>
      <c r="O73" s="35"/>
      <c r="P73" s="35"/>
      <c r="Q73" s="38"/>
      <c r="R73" s="35"/>
      <c r="S73" s="35"/>
      <c r="T73" s="35"/>
      <c r="U73" s="35"/>
      <c r="V73" s="35"/>
      <c r="W73" s="35"/>
      <c r="X73" s="35"/>
      <c r="Y73" s="35"/>
      <c r="Z73" s="111"/>
    </row>
    <row r="74" spans="1:26" ht="30" customHeight="1" x14ac:dyDescent="0.15">
      <c r="A74" s="88"/>
      <c r="B74" s="88"/>
      <c r="C74" s="115"/>
      <c r="D74" s="112"/>
      <c r="I74" s="109"/>
      <c r="J74" s="135" t="s">
        <v>222</v>
      </c>
      <c r="K74" s="135"/>
      <c r="L74" s="135"/>
      <c r="M74" s="135"/>
      <c r="N74" s="135"/>
      <c r="O74" s="135"/>
      <c r="P74" s="135"/>
      <c r="Q74" s="135"/>
      <c r="R74" s="135"/>
      <c r="S74" s="135"/>
      <c r="T74" s="135"/>
      <c r="U74" s="135"/>
      <c r="V74" s="135"/>
      <c r="W74" s="135"/>
      <c r="X74" s="135"/>
      <c r="Y74" s="135"/>
      <c r="Z74" s="111"/>
    </row>
    <row r="75" spans="1:26" ht="20.100000000000001" customHeight="1" x14ac:dyDescent="0.15">
      <c r="A75" s="88">
        <f>IFERROR(IF(OR(AND($I63="する",TRIM($I75)=""),AND($I63="しない",NOT(ISBLANK($I75)))),1001,0),3)</f>
        <v>0</v>
      </c>
      <c r="B75" s="88"/>
      <c r="C75" s="106"/>
      <c r="D75" s="107">
        <v>5</v>
      </c>
      <c r="E75" s="83" t="s">
        <v>1</v>
      </c>
      <c r="I75" s="35"/>
      <c r="J75" s="35"/>
      <c r="K75" s="35"/>
      <c r="L75" s="35"/>
      <c r="M75" s="35"/>
      <c r="N75" s="35"/>
      <c r="O75" s="35"/>
      <c r="P75" s="35"/>
      <c r="Q75" s="35"/>
      <c r="R75" s="35"/>
      <c r="S75" s="35"/>
      <c r="T75" s="35"/>
      <c r="U75" s="35"/>
      <c r="V75" s="35"/>
      <c r="W75" s="35"/>
      <c r="X75" s="35"/>
      <c r="Y75" s="35"/>
      <c r="Z75" s="111"/>
    </row>
    <row r="76" spans="1:26" ht="30" customHeight="1" x14ac:dyDescent="0.15">
      <c r="A76" s="88"/>
      <c r="B76" s="88"/>
      <c r="C76" s="115"/>
      <c r="D76" s="112"/>
      <c r="E76" s="112"/>
      <c r="F76" s="112"/>
      <c r="G76" s="112"/>
      <c r="H76" s="112"/>
      <c r="I76" s="109"/>
      <c r="J76" s="135" t="s">
        <v>223</v>
      </c>
      <c r="K76" s="135"/>
      <c r="L76" s="135"/>
      <c r="M76" s="135"/>
      <c r="N76" s="135"/>
      <c r="O76" s="135"/>
      <c r="P76" s="135"/>
      <c r="Q76" s="135"/>
      <c r="R76" s="135"/>
      <c r="S76" s="135"/>
      <c r="T76" s="135"/>
      <c r="U76" s="135"/>
      <c r="V76" s="135"/>
      <c r="W76" s="135"/>
      <c r="X76" s="135"/>
      <c r="Y76" s="135"/>
      <c r="Z76" s="111"/>
    </row>
    <row r="77" spans="1:26" ht="20.100000000000001" customHeight="1" x14ac:dyDescent="0.15">
      <c r="A77" s="88">
        <f>IFERROR(IF(OR(AND($I63="する",TRIM($I77)=""),AND($I63="しない",NOT(ISBLANK($I77)))),1001,0),3)</f>
        <v>0</v>
      </c>
      <c r="B77" s="88"/>
      <c r="C77" s="106"/>
      <c r="D77" s="107">
        <v>6</v>
      </c>
      <c r="E77" s="83" t="s">
        <v>147</v>
      </c>
      <c r="I77" s="35"/>
      <c r="J77" s="35"/>
      <c r="K77" s="35"/>
      <c r="L77" s="35"/>
      <c r="M77" s="35"/>
      <c r="N77" s="35"/>
      <c r="O77" s="35"/>
      <c r="P77" s="35"/>
      <c r="Q77" s="35"/>
      <c r="R77" s="35"/>
      <c r="S77" s="35"/>
      <c r="T77" s="35"/>
      <c r="U77" s="35"/>
      <c r="V77" s="35"/>
      <c r="W77" s="35"/>
      <c r="X77" s="35"/>
      <c r="Y77" s="35"/>
      <c r="Z77" s="111"/>
    </row>
    <row r="78" spans="1:26" ht="20.100000000000001" customHeight="1" x14ac:dyDescent="0.15">
      <c r="A78" s="88"/>
      <c r="B78" s="88"/>
      <c r="C78" s="115"/>
      <c r="D78" s="112"/>
      <c r="E78" s="112"/>
      <c r="F78" s="112"/>
      <c r="G78" s="112"/>
      <c r="H78" s="112"/>
      <c r="I78" s="109"/>
      <c r="J78" s="124" t="s">
        <v>165</v>
      </c>
      <c r="K78" s="113"/>
      <c r="L78" s="113"/>
      <c r="M78" s="113"/>
      <c r="N78" s="113"/>
      <c r="O78" s="113"/>
      <c r="P78" s="113"/>
      <c r="Q78" s="113"/>
      <c r="R78" s="113"/>
      <c r="S78" s="113"/>
      <c r="T78" s="113"/>
      <c r="U78" s="113"/>
      <c r="V78" s="113"/>
      <c r="W78" s="113"/>
      <c r="X78" s="113"/>
      <c r="Y78" s="113"/>
      <c r="Z78" s="111"/>
    </row>
    <row r="79" spans="1:26" ht="20.100000000000001" customHeight="1" x14ac:dyDescent="0.15">
      <c r="A79" s="88">
        <f>IFERROR(IF(OR(AND($I63="する",OR(TRIM($I79)="", NOT(OR(IFERROR(SEARCH(" ",$I79),0)&gt;0, IFERROR(SEARCH("　",$I79),0)&gt;0)))),AND($I63="しない",NOT(ISBLANK($I79)))),1001,0),3)</f>
        <v>0</v>
      </c>
      <c r="B79" s="88"/>
      <c r="C79" s="106"/>
      <c r="D79" s="107">
        <v>7</v>
      </c>
      <c r="E79" s="83" t="s">
        <v>148</v>
      </c>
      <c r="I79" s="35"/>
      <c r="J79" s="35"/>
      <c r="K79" s="35"/>
      <c r="L79" s="35"/>
      <c r="M79" s="35"/>
      <c r="N79" s="35"/>
      <c r="O79" s="35"/>
      <c r="P79" s="35"/>
      <c r="Q79" s="35"/>
      <c r="R79" s="35"/>
      <c r="S79" s="35"/>
      <c r="T79" s="35"/>
      <c r="U79" s="35"/>
      <c r="V79" s="35"/>
      <c r="W79" s="35"/>
      <c r="X79" s="35"/>
      <c r="Y79" s="35"/>
      <c r="Z79" s="111"/>
    </row>
    <row r="80" spans="1:26" ht="20.100000000000001" customHeight="1" x14ac:dyDescent="0.15">
      <c r="A80" s="88"/>
      <c r="B80" s="88"/>
      <c r="C80" s="115"/>
      <c r="D80" s="112"/>
      <c r="E80" s="136" t="s">
        <v>154</v>
      </c>
      <c r="F80" s="112"/>
      <c r="G80" s="112"/>
      <c r="H80" s="112"/>
      <c r="I80" s="118"/>
      <c r="J80" s="114" t="s">
        <v>149</v>
      </c>
      <c r="K80" s="114"/>
      <c r="L80" s="114"/>
      <c r="M80" s="114"/>
      <c r="N80" s="114"/>
      <c r="O80" s="114"/>
      <c r="P80" s="114"/>
      <c r="Q80" s="114"/>
      <c r="R80" s="114"/>
      <c r="S80" s="114"/>
      <c r="T80" s="114"/>
      <c r="U80" s="114"/>
      <c r="V80" s="114"/>
      <c r="W80" s="114"/>
      <c r="X80" s="114"/>
      <c r="Y80" s="114"/>
      <c r="Z80" s="111"/>
    </row>
    <row r="81" spans="1:27" ht="20.100000000000001" customHeight="1" x14ac:dyDescent="0.15">
      <c r="A81" s="88">
        <f>IFERROR(IF(OR(AND($I63="する",OR(TRIM($I81)="", NOT(OR(IFERROR(SEARCH(" ",$I81),0)&gt;0, IFERROR(SEARCH("　",$I81),0)&gt;0)))),AND($I63="しない",NOT(ISBLANK($I81)))),1001,0),3)</f>
        <v>0</v>
      </c>
      <c r="B81" s="88"/>
      <c r="C81" s="106"/>
      <c r="D81" s="107">
        <v>8</v>
      </c>
      <c r="E81" s="83" t="s">
        <v>148</v>
      </c>
      <c r="I81" s="35"/>
      <c r="J81" s="35"/>
      <c r="K81" s="35"/>
      <c r="L81" s="35"/>
      <c r="M81" s="35"/>
      <c r="N81" s="35"/>
      <c r="O81" s="35"/>
      <c r="P81" s="35"/>
      <c r="Q81" s="35"/>
      <c r="R81" s="35"/>
      <c r="S81" s="35"/>
      <c r="T81" s="35"/>
      <c r="U81" s="35"/>
      <c r="V81" s="35"/>
      <c r="W81" s="35"/>
      <c r="X81" s="35"/>
      <c r="Y81" s="35"/>
      <c r="Z81" s="111"/>
    </row>
    <row r="82" spans="1:27" ht="20.100000000000001" customHeight="1" x14ac:dyDescent="0.15">
      <c r="A82" s="88"/>
      <c r="B82" s="88"/>
      <c r="C82" s="115"/>
      <c r="D82" s="112"/>
      <c r="E82" s="112"/>
      <c r="F82" s="112"/>
      <c r="G82" s="112"/>
      <c r="H82" s="112"/>
      <c r="I82" s="118"/>
      <c r="J82" s="114" t="s">
        <v>5</v>
      </c>
      <c r="K82" s="114"/>
      <c r="L82" s="114"/>
      <c r="M82" s="114"/>
      <c r="N82" s="114"/>
      <c r="O82" s="114"/>
      <c r="P82" s="114"/>
      <c r="Q82" s="114"/>
      <c r="R82" s="114"/>
      <c r="S82" s="114"/>
      <c r="T82" s="114"/>
      <c r="U82" s="114"/>
      <c r="V82" s="114"/>
      <c r="W82" s="114"/>
      <c r="X82" s="114"/>
      <c r="Y82" s="114"/>
      <c r="Z82" s="111"/>
    </row>
    <row r="83" spans="1:27" ht="20.100000000000001" customHeight="1" x14ac:dyDescent="0.15">
      <c r="A83" s="88">
        <f>IFERROR(IF(OR(AND($I63="する",NOT(AND(TRIM($I83)&lt;&gt;"",ISNUMBER(VALUE(SUBSTITUTE($I83,"-",""))),IFERROR(SEARCH("-",$I83),0)&gt;0))), AND($I63="しない",NOT(ISBLANK($I83)))),1001,0),3)</f>
        <v>0</v>
      </c>
      <c r="B83" s="88"/>
      <c r="C83" s="106"/>
      <c r="D83" s="107">
        <v>9</v>
      </c>
      <c r="E83" s="83" t="s">
        <v>3</v>
      </c>
      <c r="I83" s="35"/>
      <c r="J83" s="35"/>
      <c r="K83" s="35"/>
      <c r="L83" s="35"/>
      <c r="M83" s="35"/>
      <c r="O83" s="119" t="s">
        <v>106</v>
      </c>
      <c r="P83" s="1"/>
      <c r="Q83" s="83" t="s">
        <v>107</v>
      </c>
      <c r="Y83" s="113"/>
      <c r="Z83" s="111"/>
    </row>
    <row r="84" spans="1:27" ht="20.100000000000001" customHeight="1" x14ac:dyDescent="0.15">
      <c r="A84" s="88">
        <f>IFERROR(IF(AND($I63="しない",NOT(ISBLANK($P83))),1001,0),3)</f>
        <v>0</v>
      </c>
      <c r="B84" s="88"/>
      <c r="C84" s="115"/>
      <c r="D84" s="112"/>
      <c r="E84" s="112"/>
      <c r="F84" s="112"/>
      <c r="G84" s="112"/>
      <c r="H84" s="112"/>
      <c r="I84" s="109"/>
      <c r="J84" s="114" t="s">
        <v>150</v>
      </c>
      <c r="K84" s="113"/>
      <c r="L84" s="113"/>
      <c r="M84" s="113"/>
      <c r="N84" s="113"/>
      <c r="O84" s="113"/>
      <c r="P84" s="113"/>
      <c r="Q84" s="113"/>
      <c r="R84" s="113"/>
      <c r="S84" s="113"/>
      <c r="T84" s="113"/>
      <c r="U84" s="113"/>
      <c r="V84" s="113"/>
      <c r="W84" s="113"/>
      <c r="X84" s="113"/>
      <c r="Y84" s="113"/>
      <c r="Z84" s="111"/>
    </row>
    <row r="85" spans="1:27" ht="20.100000000000001" customHeight="1" x14ac:dyDescent="0.15">
      <c r="A85" s="88">
        <f>IFERROR(IF(OR(AND($I63="する",AND(TRIM($I85)&lt;&gt;"",NOT(AND(ISNUMBER(VALUE(SUBSTITUTE($I85,"-",""))),IFERROR(SEARCH("-",$I85),0)&gt;0)))), AND($I63="しない",NOT(ISBLANK($I85)))),1001,0),3)</f>
        <v>0</v>
      </c>
      <c r="B85" s="88"/>
      <c r="C85" s="106"/>
      <c r="D85" s="107">
        <v>10</v>
      </c>
      <c r="E85" s="83" t="s">
        <v>4</v>
      </c>
      <c r="I85" s="35"/>
      <c r="J85" s="35"/>
      <c r="K85" s="35"/>
      <c r="L85" s="35"/>
      <c r="M85" s="35"/>
      <c r="N85" s="113"/>
      <c r="O85" s="113"/>
      <c r="P85" s="113"/>
      <c r="Q85" s="113"/>
      <c r="R85" s="113"/>
      <c r="S85" s="113"/>
      <c r="T85" s="113"/>
      <c r="U85" s="113"/>
      <c r="V85" s="113"/>
      <c r="W85" s="113"/>
      <c r="X85" s="113"/>
      <c r="Y85" s="113"/>
      <c r="Z85" s="111"/>
    </row>
    <row r="86" spans="1:27" ht="20.100000000000001" customHeight="1" x14ac:dyDescent="0.15">
      <c r="A86" s="88"/>
      <c r="B86" s="88"/>
      <c r="C86" s="115"/>
      <c r="D86" s="112"/>
      <c r="E86" s="112"/>
      <c r="F86" s="112"/>
      <c r="G86" s="112"/>
      <c r="H86" s="112"/>
      <c r="I86" s="109"/>
      <c r="J86" s="114" t="s">
        <v>150</v>
      </c>
      <c r="K86" s="113"/>
      <c r="L86" s="113"/>
      <c r="M86" s="113"/>
      <c r="N86" s="113"/>
      <c r="O86" s="113"/>
      <c r="P86" s="113"/>
      <c r="Q86" s="113"/>
      <c r="R86" s="113"/>
      <c r="S86" s="113"/>
      <c r="T86" s="113"/>
      <c r="U86" s="113"/>
      <c r="V86" s="113"/>
      <c r="W86" s="113"/>
      <c r="X86" s="113"/>
      <c r="Y86" s="113"/>
      <c r="Z86" s="111"/>
    </row>
    <row r="87" spans="1:27" ht="20.100000000000001" customHeight="1" x14ac:dyDescent="0.15">
      <c r="A87" s="88">
        <f>IFERROR(IF(OR(AND($I63="する",NOT(IFERROR(SEARCH("@",$I87),0)&gt;0)),AND($I63="しない",NOT(ISBLANK($I87)))),1001,0),3)</f>
        <v>0</v>
      </c>
      <c r="B87" s="88"/>
      <c r="C87" s="115"/>
      <c r="D87" s="107">
        <v>11</v>
      </c>
      <c r="E87" s="83" t="s">
        <v>113</v>
      </c>
      <c r="I87" s="35"/>
      <c r="J87" s="35"/>
      <c r="K87" s="35"/>
      <c r="L87" s="35"/>
      <c r="M87" s="35"/>
      <c r="N87" s="35"/>
      <c r="O87" s="35"/>
      <c r="P87" s="35"/>
      <c r="Q87" s="39"/>
      <c r="R87" s="35"/>
      <c r="S87" s="35"/>
      <c r="T87" s="35"/>
      <c r="U87" s="35"/>
      <c r="V87" s="35"/>
      <c r="W87" s="35"/>
      <c r="X87" s="35"/>
      <c r="Y87" s="35"/>
      <c r="Z87" s="111"/>
    </row>
    <row r="88" spans="1:27" ht="20.100000000000001" customHeight="1" x14ac:dyDescent="0.15">
      <c r="A88" s="88"/>
      <c r="B88" s="88"/>
      <c r="C88" s="115"/>
      <c r="D88" s="107"/>
      <c r="I88" s="109"/>
      <c r="J88" s="120" t="s">
        <v>230</v>
      </c>
      <c r="K88" s="137"/>
      <c r="L88" s="113"/>
      <c r="M88" s="113"/>
      <c r="N88" s="113"/>
      <c r="O88" s="113"/>
      <c r="P88" s="113"/>
      <c r="Q88" s="138"/>
      <c r="R88" s="113"/>
      <c r="S88" s="113"/>
      <c r="T88" s="113"/>
      <c r="U88" s="113"/>
      <c r="V88" s="113"/>
      <c r="W88" s="113"/>
      <c r="X88" s="113"/>
      <c r="Y88" s="113"/>
      <c r="Z88" s="112"/>
      <c r="AA88" s="123"/>
    </row>
    <row r="89" spans="1:27" ht="20.100000000000001" customHeight="1" x14ac:dyDescent="0.15">
      <c r="A89" s="88"/>
      <c r="B89" s="88"/>
      <c r="C89" s="126"/>
      <c r="D89" s="127"/>
      <c r="E89" s="127"/>
      <c r="F89" s="127"/>
      <c r="G89" s="127"/>
      <c r="H89" s="127"/>
      <c r="I89" s="139"/>
      <c r="J89" s="140"/>
      <c r="K89" s="141"/>
      <c r="L89" s="140"/>
      <c r="M89" s="140"/>
      <c r="N89" s="140"/>
      <c r="O89" s="140"/>
      <c r="P89" s="140"/>
      <c r="Q89" s="142"/>
      <c r="R89" s="140"/>
      <c r="S89" s="140"/>
      <c r="T89" s="140"/>
      <c r="U89" s="140"/>
      <c r="V89" s="140"/>
      <c r="W89" s="140"/>
      <c r="X89" s="140"/>
      <c r="Y89" s="140"/>
      <c r="Z89" s="127"/>
      <c r="AA89" s="123"/>
    </row>
    <row r="90" spans="1:27" ht="20.100000000000001" customHeight="1" x14ac:dyDescent="0.15">
      <c r="A90" s="88"/>
      <c r="B90" s="88"/>
      <c r="C90" s="112"/>
      <c r="D90" s="112"/>
      <c r="E90" s="112"/>
      <c r="F90" s="112"/>
      <c r="G90" s="112"/>
      <c r="H90" s="112"/>
      <c r="I90" s="131"/>
      <c r="J90" s="112"/>
      <c r="K90" s="143"/>
      <c r="L90" s="112"/>
      <c r="M90" s="112"/>
      <c r="N90" s="112"/>
      <c r="O90" s="112"/>
      <c r="P90" s="112"/>
      <c r="Q90" s="112"/>
      <c r="R90" s="112"/>
      <c r="S90" s="112"/>
      <c r="T90" s="112"/>
      <c r="U90" s="112"/>
      <c r="V90" s="112"/>
      <c r="W90" s="112"/>
      <c r="X90" s="112"/>
      <c r="Y90" s="112"/>
      <c r="Z90" s="112"/>
    </row>
    <row r="91" spans="1:27" ht="15.95" hidden="1" customHeight="1" x14ac:dyDescent="0.15">
      <c r="A91" s="88"/>
      <c r="B91" s="88"/>
      <c r="C91" s="112"/>
      <c r="D91" s="112"/>
      <c r="E91" s="112"/>
      <c r="F91" s="112"/>
      <c r="G91" s="112"/>
      <c r="H91" s="112"/>
      <c r="I91" s="131"/>
      <c r="J91" s="112"/>
      <c r="K91" s="143"/>
      <c r="L91" s="112"/>
      <c r="M91" s="112"/>
      <c r="N91" s="112"/>
      <c r="O91" s="112"/>
      <c r="P91" s="112"/>
      <c r="Q91" s="112"/>
      <c r="R91" s="112"/>
      <c r="S91" s="112"/>
      <c r="T91" s="112"/>
      <c r="U91" s="112"/>
      <c r="V91" s="112"/>
      <c r="W91" s="112"/>
      <c r="X91" s="112"/>
      <c r="Y91" s="112"/>
      <c r="Z91" s="112"/>
    </row>
    <row r="92" spans="1:27" ht="15.95" hidden="1" customHeight="1" x14ac:dyDescent="0.15">
      <c r="A92" s="88"/>
      <c r="B92" s="88"/>
      <c r="C92" s="112"/>
      <c r="D92" s="112"/>
      <c r="E92" s="112"/>
      <c r="F92" s="112"/>
      <c r="G92" s="112"/>
      <c r="H92" s="112"/>
      <c r="I92" s="131"/>
      <c r="J92" s="112"/>
      <c r="K92" s="143"/>
      <c r="L92" s="112"/>
      <c r="M92" s="112"/>
      <c r="N92" s="112"/>
      <c r="O92" s="112"/>
      <c r="P92" s="112"/>
      <c r="Q92" s="112"/>
      <c r="R92" s="112"/>
      <c r="S92" s="112"/>
      <c r="T92" s="112"/>
      <c r="U92" s="112"/>
      <c r="V92" s="112"/>
      <c r="W92" s="112"/>
      <c r="X92" s="112"/>
      <c r="Y92" s="112"/>
      <c r="Z92" s="112"/>
    </row>
    <row r="93" spans="1:27" ht="15.95" hidden="1" customHeight="1" x14ac:dyDescent="0.15">
      <c r="A93" s="88"/>
      <c r="B93" s="88"/>
      <c r="C93" s="112"/>
      <c r="D93" s="112"/>
      <c r="E93" s="112"/>
      <c r="F93" s="112"/>
      <c r="G93" s="112"/>
      <c r="H93" s="112"/>
      <c r="I93" s="131"/>
      <c r="J93" s="112"/>
      <c r="K93" s="143"/>
      <c r="L93" s="112"/>
      <c r="M93" s="112"/>
      <c r="N93" s="112"/>
      <c r="O93" s="112"/>
      <c r="P93" s="112"/>
      <c r="Q93" s="112"/>
      <c r="R93" s="112"/>
      <c r="S93" s="112"/>
      <c r="T93" s="112"/>
      <c r="U93" s="112"/>
      <c r="V93" s="112"/>
      <c r="W93" s="112"/>
      <c r="X93" s="112"/>
      <c r="Y93" s="112"/>
      <c r="Z93" s="112"/>
    </row>
    <row r="94" spans="1:27" ht="15.95" hidden="1" customHeight="1" x14ac:dyDescent="0.15">
      <c r="A94" s="88"/>
      <c r="B94" s="88"/>
      <c r="C94" s="112"/>
      <c r="D94" s="112"/>
      <c r="E94" s="112"/>
      <c r="F94" s="112"/>
      <c r="G94" s="112"/>
      <c r="H94" s="112"/>
      <c r="I94" s="131"/>
      <c r="J94" s="112"/>
      <c r="K94" s="143"/>
      <c r="L94" s="112"/>
      <c r="M94" s="112"/>
      <c r="N94" s="112"/>
      <c r="O94" s="112"/>
      <c r="P94" s="112"/>
      <c r="Q94" s="112"/>
      <c r="R94" s="112"/>
      <c r="S94" s="112"/>
      <c r="T94" s="112"/>
      <c r="U94" s="112"/>
      <c r="V94" s="112"/>
      <c r="W94" s="112"/>
      <c r="X94" s="112"/>
      <c r="Y94" s="112"/>
      <c r="Z94" s="112"/>
    </row>
    <row r="95" spans="1:27" ht="15.95" hidden="1" customHeight="1" x14ac:dyDescent="0.15">
      <c r="A95" s="88"/>
      <c r="B95" s="88"/>
      <c r="C95" s="112"/>
      <c r="D95" s="112"/>
      <c r="E95" s="112"/>
      <c r="F95" s="112"/>
      <c r="G95" s="112"/>
      <c r="H95" s="112"/>
      <c r="I95" s="131"/>
      <c r="J95" s="112"/>
      <c r="K95" s="143"/>
      <c r="L95" s="112"/>
      <c r="M95" s="112"/>
      <c r="N95" s="112"/>
      <c r="O95" s="112"/>
      <c r="P95" s="112"/>
      <c r="Q95" s="112"/>
      <c r="R95" s="112"/>
      <c r="S95" s="112"/>
      <c r="T95" s="112"/>
      <c r="U95" s="112"/>
      <c r="V95" s="112"/>
      <c r="W95" s="112"/>
      <c r="X95" s="112"/>
      <c r="Y95" s="112"/>
      <c r="Z95" s="112"/>
    </row>
    <row r="96" spans="1:27" ht="15.95" hidden="1" customHeight="1" x14ac:dyDescent="0.15">
      <c r="A96" s="88"/>
      <c r="B96" s="88"/>
      <c r="C96" s="112"/>
      <c r="D96" s="112"/>
      <c r="E96" s="112"/>
      <c r="F96" s="112"/>
      <c r="G96" s="112"/>
      <c r="H96" s="112"/>
      <c r="I96" s="131"/>
      <c r="J96" s="112"/>
      <c r="K96" s="143"/>
      <c r="L96" s="112"/>
      <c r="M96" s="112"/>
      <c r="N96" s="112"/>
      <c r="O96" s="112"/>
      <c r="P96" s="112"/>
      <c r="Q96" s="112"/>
      <c r="R96" s="112"/>
      <c r="S96" s="112"/>
      <c r="T96" s="112"/>
      <c r="U96" s="112"/>
      <c r="V96" s="112"/>
      <c r="W96" s="112"/>
      <c r="X96" s="112"/>
      <c r="Y96" s="112"/>
      <c r="Z96" s="112"/>
    </row>
    <row r="97" spans="1:26" ht="15.95" hidden="1" customHeight="1" x14ac:dyDescent="0.15">
      <c r="A97" s="88"/>
      <c r="B97" s="88"/>
      <c r="C97" s="112"/>
      <c r="D97" s="112"/>
      <c r="E97" s="112"/>
      <c r="F97" s="112"/>
      <c r="G97" s="112"/>
      <c r="H97" s="112"/>
      <c r="I97" s="131"/>
      <c r="J97" s="112"/>
      <c r="K97" s="143"/>
      <c r="L97" s="112"/>
      <c r="M97" s="112"/>
      <c r="N97" s="112"/>
      <c r="O97" s="112"/>
      <c r="P97" s="112"/>
      <c r="Q97" s="112"/>
      <c r="R97" s="112"/>
      <c r="S97" s="112"/>
      <c r="T97" s="112"/>
      <c r="U97" s="112"/>
      <c r="V97" s="112"/>
      <c r="W97" s="112"/>
      <c r="X97" s="112"/>
      <c r="Y97" s="112"/>
      <c r="Z97" s="112"/>
    </row>
    <row r="98" spans="1:26" ht="15.95" hidden="1" customHeight="1" x14ac:dyDescent="0.15">
      <c r="A98" s="88"/>
      <c r="B98" s="88"/>
      <c r="C98" s="112"/>
      <c r="D98" s="112"/>
      <c r="E98" s="112"/>
      <c r="F98" s="112"/>
      <c r="G98" s="112"/>
      <c r="H98" s="112"/>
      <c r="I98" s="131"/>
      <c r="J98" s="112"/>
      <c r="K98" s="143"/>
      <c r="L98" s="112"/>
      <c r="M98" s="112"/>
      <c r="N98" s="112"/>
      <c r="O98" s="112"/>
      <c r="P98" s="112"/>
      <c r="Q98" s="112"/>
      <c r="R98" s="112"/>
      <c r="S98" s="112"/>
      <c r="T98" s="112"/>
      <c r="U98" s="112"/>
      <c r="V98" s="112"/>
      <c r="W98" s="112"/>
      <c r="X98" s="112"/>
      <c r="Y98" s="112"/>
      <c r="Z98" s="112"/>
    </row>
    <row r="99" spans="1:26" ht="15.95" hidden="1" customHeight="1" x14ac:dyDescent="0.15">
      <c r="A99" s="88"/>
      <c r="B99" s="88"/>
      <c r="C99" s="112"/>
      <c r="D99" s="112"/>
      <c r="E99" s="112"/>
      <c r="F99" s="112"/>
      <c r="G99" s="112"/>
      <c r="H99" s="112"/>
      <c r="I99" s="131"/>
      <c r="J99" s="112"/>
      <c r="K99" s="143"/>
      <c r="L99" s="112"/>
      <c r="M99" s="112"/>
      <c r="N99" s="112"/>
      <c r="O99" s="112"/>
      <c r="P99" s="112"/>
      <c r="Q99" s="112"/>
      <c r="R99" s="112"/>
      <c r="S99" s="112"/>
      <c r="T99" s="112"/>
      <c r="U99" s="112"/>
      <c r="V99" s="112"/>
      <c r="W99" s="112"/>
      <c r="X99" s="112"/>
      <c r="Y99" s="112"/>
      <c r="Z99" s="112"/>
    </row>
    <row r="100" spans="1:26" ht="15.95" hidden="1" customHeight="1" x14ac:dyDescent="0.15">
      <c r="A100" s="88"/>
      <c r="B100" s="88"/>
      <c r="C100" s="112"/>
      <c r="D100" s="112"/>
      <c r="E100" s="112"/>
      <c r="F100" s="112"/>
      <c r="G100" s="112"/>
      <c r="H100" s="112"/>
      <c r="I100" s="131"/>
      <c r="J100" s="112"/>
      <c r="K100" s="143"/>
      <c r="L100" s="112"/>
      <c r="M100" s="112"/>
      <c r="N100" s="112"/>
      <c r="O100" s="112"/>
      <c r="P100" s="112"/>
      <c r="Q100" s="112"/>
      <c r="R100" s="112"/>
      <c r="S100" s="112"/>
      <c r="T100" s="112"/>
      <c r="U100" s="112"/>
      <c r="V100" s="112"/>
      <c r="W100" s="112"/>
      <c r="X100" s="112"/>
      <c r="Y100" s="112"/>
      <c r="Z100" s="112"/>
    </row>
    <row r="101" spans="1:26" ht="15.95" hidden="1" customHeight="1" x14ac:dyDescent="0.15">
      <c r="A101" s="88"/>
      <c r="B101" s="88"/>
      <c r="C101" s="112"/>
      <c r="D101" s="112"/>
      <c r="E101" s="112"/>
      <c r="F101" s="112"/>
      <c r="G101" s="112"/>
      <c r="H101" s="112"/>
      <c r="I101" s="131"/>
      <c r="J101" s="112"/>
      <c r="K101" s="143"/>
      <c r="L101" s="112"/>
      <c r="M101" s="112"/>
      <c r="N101" s="112"/>
      <c r="O101" s="112"/>
      <c r="P101" s="112"/>
      <c r="Q101" s="112"/>
      <c r="R101" s="112"/>
      <c r="S101" s="112"/>
      <c r="T101" s="112"/>
      <c r="U101" s="112"/>
      <c r="V101" s="112"/>
      <c r="W101" s="112"/>
      <c r="X101" s="112"/>
      <c r="Y101" s="112"/>
      <c r="Z101" s="112"/>
    </row>
    <row r="102" spans="1:26" ht="15.95" hidden="1" customHeight="1" x14ac:dyDescent="0.15">
      <c r="A102" s="88"/>
      <c r="B102" s="88"/>
      <c r="C102" s="112"/>
      <c r="D102" s="112"/>
      <c r="E102" s="112"/>
      <c r="F102" s="112"/>
      <c r="G102" s="112"/>
      <c r="H102" s="112"/>
      <c r="I102" s="131"/>
      <c r="J102" s="112"/>
      <c r="K102" s="143"/>
      <c r="L102" s="112"/>
      <c r="M102" s="112"/>
      <c r="N102" s="112"/>
      <c r="O102" s="112"/>
      <c r="P102" s="112"/>
      <c r="Q102" s="112"/>
      <c r="R102" s="112"/>
      <c r="S102" s="112"/>
      <c r="T102" s="112"/>
      <c r="U102" s="112"/>
      <c r="V102" s="112"/>
      <c r="W102" s="112"/>
      <c r="X102" s="112"/>
      <c r="Y102" s="112"/>
      <c r="Z102" s="112"/>
    </row>
    <row r="103" spans="1:26" ht="15.95" hidden="1" customHeight="1" x14ac:dyDescent="0.15">
      <c r="A103" s="88"/>
      <c r="B103" s="88"/>
      <c r="C103" s="112"/>
      <c r="D103" s="112"/>
      <c r="E103" s="112"/>
      <c r="F103" s="112"/>
      <c r="G103" s="112"/>
      <c r="H103" s="112"/>
      <c r="I103" s="131"/>
      <c r="J103" s="112"/>
      <c r="K103" s="143"/>
      <c r="L103" s="112"/>
      <c r="M103" s="112"/>
      <c r="N103" s="112"/>
      <c r="O103" s="112"/>
      <c r="P103" s="112"/>
      <c r="Q103" s="112"/>
      <c r="R103" s="112"/>
      <c r="S103" s="112"/>
      <c r="T103" s="112"/>
      <c r="U103" s="112"/>
      <c r="V103" s="112"/>
      <c r="W103" s="112"/>
      <c r="X103" s="112"/>
      <c r="Y103" s="112"/>
      <c r="Z103" s="112"/>
    </row>
    <row r="104" spans="1:26" ht="15.95" hidden="1" customHeight="1" x14ac:dyDescent="0.15">
      <c r="A104" s="88"/>
      <c r="B104" s="88"/>
      <c r="C104" s="112"/>
      <c r="D104" s="112"/>
      <c r="E104" s="112"/>
      <c r="F104" s="112"/>
      <c r="G104" s="112"/>
      <c r="H104" s="112"/>
      <c r="I104" s="131"/>
      <c r="J104" s="112"/>
      <c r="K104" s="143"/>
      <c r="L104" s="112"/>
      <c r="M104" s="112"/>
      <c r="N104" s="112"/>
      <c r="O104" s="112"/>
      <c r="P104" s="112"/>
      <c r="Q104" s="112"/>
      <c r="R104" s="112"/>
      <c r="S104" s="112"/>
      <c r="T104" s="112"/>
      <c r="U104" s="112"/>
      <c r="V104" s="112"/>
      <c r="W104" s="112"/>
      <c r="X104" s="112"/>
      <c r="Y104" s="112"/>
      <c r="Z104" s="112"/>
    </row>
    <row r="105" spans="1:26" ht="15.95" hidden="1" customHeight="1" x14ac:dyDescent="0.15">
      <c r="A105" s="88"/>
      <c r="B105" s="88"/>
      <c r="C105" s="112"/>
      <c r="D105" s="112"/>
      <c r="E105" s="112"/>
      <c r="F105" s="112"/>
      <c r="G105" s="112"/>
      <c r="H105" s="112"/>
      <c r="I105" s="131"/>
      <c r="J105" s="112"/>
      <c r="K105" s="143"/>
      <c r="L105" s="112"/>
      <c r="M105" s="112"/>
      <c r="N105" s="112"/>
      <c r="O105" s="112"/>
      <c r="P105" s="112"/>
      <c r="Q105" s="112"/>
      <c r="R105" s="112"/>
      <c r="S105" s="112"/>
      <c r="T105" s="112"/>
      <c r="U105" s="112"/>
      <c r="V105" s="112"/>
      <c r="W105" s="112"/>
      <c r="X105" s="112"/>
      <c r="Y105" s="112"/>
      <c r="Z105" s="112"/>
    </row>
    <row r="106" spans="1:26" ht="15.95" hidden="1" customHeight="1" x14ac:dyDescent="0.15">
      <c r="A106" s="88"/>
      <c r="B106" s="88"/>
      <c r="C106" s="112"/>
      <c r="D106" s="112"/>
      <c r="E106" s="112"/>
      <c r="F106" s="112"/>
      <c r="G106" s="112"/>
      <c r="H106" s="112"/>
      <c r="I106" s="131"/>
      <c r="J106" s="112"/>
      <c r="K106" s="143"/>
      <c r="L106" s="112"/>
      <c r="M106" s="112"/>
      <c r="N106" s="112"/>
      <c r="O106" s="112"/>
      <c r="P106" s="112"/>
      <c r="Q106" s="112"/>
      <c r="R106" s="112"/>
      <c r="S106" s="112"/>
      <c r="T106" s="112"/>
      <c r="U106" s="112"/>
      <c r="V106" s="112"/>
      <c r="W106" s="112"/>
      <c r="X106" s="112"/>
      <c r="Y106" s="112"/>
      <c r="Z106" s="112"/>
    </row>
    <row r="107" spans="1:26" ht="15.95" hidden="1" customHeight="1" x14ac:dyDescent="0.15">
      <c r="A107" s="88"/>
      <c r="B107" s="88"/>
      <c r="C107" s="112"/>
      <c r="D107" s="112"/>
      <c r="E107" s="112"/>
      <c r="F107" s="112"/>
      <c r="G107" s="112"/>
      <c r="H107" s="112"/>
      <c r="I107" s="131"/>
      <c r="J107" s="112"/>
      <c r="K107" s="143"/>
      <c r="L107" s="112"/>
      <c r="M107" s="112"/>
      <c r="N107" s="112"/>
      <c r="O107" s="112"/>
      <c r="P107" s="112"/>
      <c r="Q107" s="112"/>
      <c r="R107" s="112"/>
      <c r="S107" s="112"/>
      <c r="T107" s="112"/>
      <c r="U107" s="112"/>
      <c r="V107" s="112"/>
      <c r="W107" s="112"/>
      <c r="X107" s="112"/>
      <c r="Y107" s="112"/>
      <c r="Z107" s="112"/>
    </row>
    <row r="108" spans="1:26" ht="20.100000000000001" customHeight="1" x14ac:dyDescent="0.15">
      <c r="A108" s="88"/>
      <c r="B108" s="88"/>
      <c r="C108" s="112"/>
      <c r="D108" s="112"/>
      <c r="E108" s="112"/>
      <c r="F108" s="112"/>
      <c r="G108" s="112"/>
      <c r="H108" s="112"/>
      <c r="I108" s="131"/>
      <c r="J108" s="112"/>
      <c r="K108" s="143"/>
      <c r="L108" s="112"/>
      <c r="M108" s="112"/>
      <c r="N108" s="112"/>
      <c r="O108" s="112"/>
      <c r="P108" s="112"/>
      <c r="Q108" s="112"/>
      <c r="R108" s="112"/>
      <c r="S108" s="112"/>
      <c r="T108" s="112"/>
      <c r="U108" s="112"/>
      <c r="V108" s="112"/>
      <c r="W108" s="112"/>
      <c r="X108" s="112"/>
      <c r="Y108" s="112"/>
      <c r="Z108" s="112"/>
    </row>
    <row r="109" spans="1:26" ht="20.100000000000001" customHeight="1" x14ac:dyDescent="0.15">
      <c r="A109" s="88"/>
      <c r="B109" s="88"/>
      <c r="C109" s="99" t="s">
        <v>111</v>
      </c>
      <c r="D109" s="100"/>
      <c r="E109" s="100"/>
      <c r="F109" s="100"/>
      <c r="G109" s="100"/>
      <c r="H109" s="101"/>
      <c r="Q109" s="144"/>
    </row>
    <row r="110" spans="1:26" ht="15" customHeight="1" x14ac:dyDescent="0.15">
      <c r="A110" s="88"/>
      <c r="B110" s="88"/>
      <c r="C110" s="145"/>
      <c r="D110" s="146"/>
      <c r="E110" s="146"/>
      <c r="F110" s="146"/>
      <c r="G110" s="146"/>
      <c r="H110" s="146"/>
      <c r="I110" s="147"/>
      <c r="J110" s="104"/>
      <c r="K110" s="147"/>
      <c r="L110" s="104"/>
      <c r="M110" s="104"/>
      <c r="N110" s="104"/>
      <c r="O110" s="104"/>
      <c r="P110" s="104"/>
      <c r="Q110" s="148"/>
      <c r="R110" s="104"/>
      <c r="S110" s="104"/>
      <c r="T110" s="104"/>
      <c r="U110" s="104"/>
      <c r="V110" s="104"/>
      <c r="W110" s="104"/>
      <c r="X110" s="104"/>
      <c r="Y110" s="104"/>
      <c r="Z110" s="105"/>
    </row>
    <row r="111" spans="1:26" ht="30" customHeight="1" x14ac:dyDescent="0.15">
      <c r="A111" s="88"/>
      <c r="B111" s="88"/>
      <c r="C111" s="145"/>
      <c r="D111" s="149" t="s">
        <v>168</v>
      </c>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11"/>
    </row>
    <row r="112" spans="1:26" ht="20.100000000000001" customHeight="1" x14ac:dyDescent="0.15">
      <c r="A112" s="88"/>
      <c r="B112" s="88"/>
      <c r="C112" s="106"/>
      <c r="D112" s="107">
        <v>1</v>
      </c>
      <c r="E112" s="83" t="s">
        <v>109</v>
      </c>
      <c r="I112" s="35"/>
      <c r="J112" s="35"/>
      <c r="K112" s="35"/>
      <c r="L112" s="35"/>
      <c r="M112" s="35"/>
      <c r="N112" s="35"/>
      <c r="O112" s="35"/>
      <c r="P112" s="35"/>
      <c r="Q112" s="55"/>
      <c r="R112" s="35"/>
      <c r="S112" s="35"/>
      <c r="T112" s="35"/>
      <c r="U112" s="35"/>
      <c r="V112" s="35"/>
      <c r="W112" s="35"/>
      <c r="X112" s="35"/>
      <c r="Y112" s="35"/>
      <c r="Z112" s="111"/>
    </row>
    <row r="113" spans="1:26" ht="20.100000000000001" customHeight="1" x14ac:dyDescent="0.15">
      <c r="A113" s="88"/>
      <c r="B113" s="88"/>
      <c r="C113" s="106"/>
      <c r="D113" s="107"/>
      <c r="E113" s="112"/>
      <c r="F113" s="112"/>
      <c r="G113" s="112"/>
      <c r="H113" s="112"/>
      <c r="I113" s="118"/>
      <c r="J113" s="114" t="s">
        <v>110</v>
      </c>
      <c r="K113" s="137"/>
      <c r="L113" s="113"/>
      <c r="M113" s="113"/>
      <c r="N113" s="113"/>
      <c r="O113" s="113"/>
      <c r="P113" s="113"/>
      <c r="Q113" s="150"/>
      <c r="R113" s="113"/>
      <c r="S113" s="113"/>
      <c r="T113" s="113"/>
      <c r="U113" s="113"/>
      <c r="V113" s="113"/>
      <c r="W113" s="113"/>
      <c r="X113" s="113"/>
      <c r="Y113" s="113"/>
      <c r="Z113" s="111"/>
    </row>
    <row r="114" spans="1:26" ht="20.100000000000001" customHeight="1" x14ac:dyDescent="0.15">
      <c r="A114" s="88">
        <f>IFERROR(IF(AND(TRIM($I114)&lt;&gt;"", NOT(OR(IFERROR(SEARCH(" ",$I114),0)&gt;0, IFERROR(SEARCH("　",$I114),0)&gt;0))),1001,0),3)</f>
        <v>0</v>
      </c>
      <c r="B114" s="88"/>
      <c r="C114" s="106"/>
      <c r="D114" s="107">
        <f>D112+1</f>
        <v>2</v>
      </c>
      <c r="E114" s="83" t="s">
        <v>155</v>
      </c>
      <c r="I114" s="35"/>
      <c r="J114" s="35"/>
      <c r="K114" s="35"/>
      <c r="L114" s="35"/>
      <c r="M114" s="35"/>
      <c r="N114" s="35"/>
      <c r="O114" s="35"/>
      <c r="P114" s="35"/>
      <c r="Q114" s="35"/>
      <c r="R114" s="35"/>
      <c r="S114" s="35"/>
      <c r="T114" s="35"/>
      <c r="U114" s="35"/>
      <c r="V114" s="35"/>
      <c r="W114" s="35"/>
      <c r="X114" s="35"/>
      <c r="Y114" s="35"/>
      <c r="Z114" s="111"/>
    </row>
    <row r="115" spans="1:26" ht="20.100000000000001" customHeight="1" x14ac:dyDescent="0.15">
      <c r="A115" s="88"/>
      <c r="B115" s="88"/>
      <c r="C115" s="106"/>
      <c r="D115" s="107"/>
      <c r="E115" s="112"/>
      <c r="F115" s="112"/>
      <c r="G115" s="112"/>
      <c r="H115" s="112"/>
      <c r="I115" s="118"/>
      <c r="J115" s="114" t="s">
        <v>149</v>
      </c>
      <c r="K115" s="114"/>
      <c r="L115" s="114"/>
      <c r="M115" s="114"/>
      <c r="N115" s="114"/>
      <c r="O115" s="114"/>
      <c r="P115" s="114"/>
      <c r="Q115" s="114"/>
      <c r="R115" s="114"/>
      <c r="S115" s="114"/>
      <c r="T115" s="114"/>
      <c r="U115" s="114"/>
      <c r="V115" s="114"/>
      <c r="W115" s="114"/>
      <c r="X115" s="114"/>
      <c r="Y115" s="114"/>
      <c r="Z115" s="111"/>
    </row>
    <row r="116" spans="1:26" ht="20.100000000000001" customHeight="1" x14ac:dyDescent="0.15">
      <c r="A116" s="88">
        <f>IFERROR(IF(AND(TRIM($I116)&lt;&gt;"", NOT(OR(IFERROR(SEARCH(" ",$I116),0)&gt;0, IFERROR(SEARCH("　",$I116),0)&gt;0))),1001,0),3)</f>
        <v>0</v>
      </c>
      <c r="B116" s="88"/>
      <c r="C116" s="106"/>
      <c r="D116" s="107">
        <f>D114+1</f>
        <v>3</v>
      </c>
      <c r="E116" s="83" t="s">
        <v>156</v>
      </c>
      <c r="I116" s="35"/>
      <c r="J116" s="35"/>
      <c r="K116" s="35"/>
      <c r="L116" s="35"/>
      <c r="M116" s="35"/>
      <c r="N116" s="35"/>
      <c r="O116" s="35"/>
      <c r="P116" s="35"/>
      <c r="Q116" s="35"/>
      <c r="R116" s="35"/>
      <c r="S116" s="35"/>
      <c r="T116" s="35"/>
      <c r="U116" s="35"/>
      <c r="V116" s="35"/>
      <c r="W116" s="35"/>
      <c r="X116" s="35"/>
      <c r="Y116" s="35"/>
      <c r="Z116" s="111"/>
    </row>
    <row r="117" spans="1:26" ht="20.100000000000001" customHeight="1" x14ac:dyDescent="0.15">
      <c r="A117" s="88"/>
      <c r="B117" s="88"/>
      <c r="C117" s="106"/>
      <c r="D117" s="112"/>
      <c r="E117" s="112"/>
      <c r="F117" s="112"/>
      <c r="G117" s="112"/>
      <c r="H117" s="112"/>
      <c r="I117" s="118"/>
      <c r="J117" s="114" t="s">
        <v>5</v>
      </c>
      <c r="K117" s="114"/>
      <c r="L117" s="114"/>
      <c r="M117" s="114"/>
      <c r="N117" s="114"/>
      <c r="O117" s="114"/>
      <c r="P117" s="114"/>
      <c r="Q117" s="114"/>
      <c r="R117" s="114"/>
      <c r="S117" s="114"/>
      <c r="T117" s="114"/>
      <c r="U117" s="114"/>
      <c r="V117" s="114"/>
      <c r="W117" s="114"/>
      <c r="X117" s="114"/>
      <c r="Y117" s="114"/>
      <c r="Z117" s="111"/>
    </row>
    <row r="118" spans="1:26" ht="20.100000000000001" customHeight="1" x14ac:dyDescent="0.15">
      <c r="A118" s="88"/>
      <c r="B118" s="88"/>
      <c r="C118" s="106"/>
      <c r="D118" s="107">
        <f>D116+1</f>
        <v>4</v>
      </c>
      <c r="E118" s="83" t="s">
        <v>0</v>
      </c>
      <c r="I118" s="51"/>
      <c r="J118" s="52"/>
      <c r="K118" s="52"/>
      <c r="L118" s="52"/>
      <c r="M118" s="52"/>
      <c r="N118" s="112"/>
      <c r="O118" s="112"/>
      <c r="P118" s="112"/>
      <c r="Q118" s="112"/>
      <c r="R118" s="112"/>
      <c r="S118" s="112"/>
      <c r="T118" s="112"/>
      <c r="U118" s="112"/>
      <c r="V118" s="112"/>
      <c r="W118" s="112"/>
      <c r="X118" s="112"/>
      <c r="Y118" s="112"/>
      <c r="Z118" s="111"/>
    </row>
    <row r="119" spans="1:26" ht="20.100000000000001" customHeight="1" x14ac:dyDescent="0.15">
      <c r="A119" s="88"/>
      <c r="B119" s="88"/>
      <c r="C119" s="106"/>
      <c r="D119" s="107"/>
      <c r="E119" s="112"/>
      <c r="F119" s="112"/>
      <c r="G119" s="112"/>
      <c r="H119" s="112"/>
      <c r="I119" s="109"/>
      <c r="J119" s="114" t="s">
        <v>196</v>
      </c>
      <c r="K119" s="113"/>
      <c r="L119" s="113"/>
      <c r="M119" s="113"/>
      <c r="N119" s="113"/>
      <c r="O119" s="113"/>
      <c r="P119" s="113"/>
      <c r="Q119" s="113"/>
      <c r="R119" s="113"/>
      <c r="S119" s="113"/>
      <c r="T119" s="113"/>
      <c r="U119" s="113"/>
      <c r="V119" s="113"/>
      <c r="W119" s="113"/>
      <c r="X119" s="113"/>
      <c r="Y119" s="113"/>
      <c r="Z119" s="111"/>
    </row>
    <row r="120" spans="1:26" ht="20.100000000000001" customHeight="1" x14ac:dyDescent="0.15">
      <c r="A120" s="88">
        <f>IFERROR(IF(AND(TRIM($I120)&lt;&gt;"", AND(OR(ISERROR(FIND("@"&amp;LEFT($I120,3)&amp;"@", 都道府県3))=FALSE, ISERROR(FIND("@"&amp;LEFT($I120,4)&amp;"@",都道府県4))=FALSE))=FALSE),1001,0),3)</f>
        <v>0</v>
      </c>
      <c r="B120" s="88"/>
      <c r="C120" s="106"/>
      <c r="D120" s="107">
        <f>D118+1</f>
        <v>5</v>
      </c>
      <c r="E120" s="83" t="s">
        <v>112</v>
      </c>
      <c r="I120" s="36"/>
      <c r="J120" s="36"/>
      <c r="K120" s="36"/>
      <c r="L120" s="36"/>
      <c r="M120" s="36"/>
      <c r="N120" s="36"/>
      <c r="O120" s="36"/>
      <c r="P120" s="36"/>
      <c r="Q120" s="37"/>
      <c r="R120" s="36"/>
      <c r="S120" s="36"/>
      <c r="T120" s="36"/>
      <c r="U120" s="36"/>
      <c r="V120" s="36"/>
      <c r="W120" s="36"/>
      <c r="X120" s="36"/>
      <c r="Y120" s="36"/>
      <c r="Z120" s="111"/>
    </row>
    <row r="121" spans="1:26" ht="20.100000000000001" customHeight="1" x14ac:dyDescent="0.15">
      <c r="A121" s="88"/>
      <c r="B121" s="88"/>
      <c r="C121" s="106"/>
      <c r="D121" s="107"/>
      <c r="E121" s="112"/>
      <c r="F121" s="112"/>
      <c r="G121" s="112"/>
      <c r="H121" s="112"/>
      <c r="I121" s="109"/>
      <c r="J121" s="114" t="s">
        <v>197</v>
      </c>
      <c r="K121" s="113"/>
      <c r="L121" s="113"/>
      <c r="M121" s="113"/>
      <c r="N121" s="113"/>
      <c r="O121" s="113"/>
      <c r="P121" s="113"/>
      <c r="Q121" s="113"/>
      <c r="R121" s="113"/>
      <c r="S121" s="113"/>
      <c r="T121" s="113"/>
      <c r="U121" s="113"/>
      <c r="V121" s="113"/>
      <c r="W121" s="113"/>
      <c r="X121" s="113"/>
      <c r="Y121" s="113"/>
      <c r="Z121" s="111"/>
    </row>
    <row r="122" spans="1:26" ht="20.100000000000001" customHeight="1" x14ac:dyDescent="0.15">
      <c r="A122" s="88">
        <f>IFERROR(IF(AND(TRIM($I122)&lt;&gt;"", NOT(AND(ISNUMBER(VALUE(SUBSTITUTE($I122,"-",""))), IFERROR(SEARCH("-",$I122),0)&gt;0))),1001,0),3)</f>
        <v>0</v>
      </c>
      <c r="B122" s="88"/>
      <c r="C122" s="106"/>
      <c r="D122" s="107">
        <f>D120+1</f>
        <v>6</v>
      </c>
      <c r="E122" s="83" t="s">
        <v>3</v>
      </c>
      <c r="I122" s="35"/>
      <c r="J122" s="35"/>
      <c r="K122" s="35"/>
      <c r="L122" s="35"/>
      <c r="M122" s="35"/>
      <c r="O122" s="119" t="s">
        <v>106</v>
      </c>
      <c r="P122" s="1"/>
      <c r="Q122" s="83" t="s">
        <v>107</v>
      </c>
      <c r="Y122" s="113"/>
      <c r="Z122" s="111"/>
    </row>
    <row r="123" spans="1:26" ht="20.100000000000001" customHeight="1" x14ac:dyDescent="0.15">
      <c r="A123" s="88"/>
      <c r="B123" s="88"/>
      <c r="C123" s="115"/>
      <c r="D123" s="112"/>
      <c r="E123" s="112"/>
      <c r="F123" s="112"/>
      <c r="G123" s="112"/>
      <c r="H123" s="112"/>
      <c r="I123" s="109"/>
      <c r="J123" s="114" t="s">
        <v>198</v>
      </c>
      <c r="K123" s="113"/>
      <c r="L123" s="113"/>
      <c r="M123" s="113"/>
      <c r="N123" s="113"/>
      <c r="O123" s="113"/>
      <c r="P123" s="113"/>
      <c r="Q123" s="113"/>
      <c r="R123" s="113"/>
      <c r="S123" s="113"/>
      <c r="T123" s="113"/>
      <c r="U123" s="113"/>
      <c r="V123" s="113"/>
      <c r="W123" s="113"/>
      <c r="X123" s="113"/>
      <c r="Y123" s="113"/>
      <c r="Z123" s="111"/>
    </row>
    <row r="124" spans="1:26" ht="20.100000000000001" customHeight="1" x14ac:dyDescent="0.15">
      <c r="A124" s="88">
        <f>IFERROR(IF(AND(TRIM($I124)&lt;&gt;"", NOT(AND(ISNUMBER(VALUE(SUBSTITUTE($I124,"-",""))), IFERROR(SEARCH("-",$I124),0)&gt;0))),1001,0),3)</f>
        <v>0</v>
      </c>
      <c r="B124" s="88"/>
      <c r="C124" s="106"/>
      <c r="D124" s="107">
        <f>D122+1</f>
        <v>7</v>
      </c>
      <c r="E124" s="83" t="s">
        <v>4</v>
      </c>
      <c r="I124" s="35"/>
      <c r="J124" s="35"/>
      <c r="K124" s="35"/>
      <c r="L124" s="35"/>
      <c r="M124" s="35"/>
      <c r="N124" s="113"/>
      <c r="O124" s="113"/>
      <c r="P124" s="113"/>
      <c r="Q124" s="113"/>
      <c r="R124" s="113"/>
      <c r="S124" s="113"/>
      <c r="T124" s="113"/>
      <c r="U124" s="113"/>
      <c r="V124" s="113"/>
      <c r="W124" s="113"/>
      <c r="X124" s="113"/>
      <c r="Y124" s="113"/>
      <c r="Z124" s="111"/>
    </row>
    <row r="125" spans="1:26" ht="20.100000000000001" customHeight="1" x14ac:dyDescent="0.15">
      <c r="A125" s="88"/>
      <c r="B125" s="88"/>
      <c r="C125" s="115"/>
      <c r="D125" s="112"/>
      <c r="E125" s="112"/>
      <c r="F125" s="112"/>
      <c r="G125" s="112"/>
      <c r="H125" s="112"/>
      <c r="I125" s="109"/>
      <c r="J125" s="114" t="s">
        <v>198</v>
      </c>
      <c r="K125" s="113"/>
      <c r="L125" s="113"/>
      <c r="M125" s="113"/>
      <c r="N125" s="113"/>
      <c r="O125" s="113"/>
      <c r="P125" s="113"/>
      <c r="Q125" s="113"/>
      <c r="R125" s="113"/>
      <c r="S125" s="113"/>
      <c r="T125" s="113"/>
      <c r="U125" s="113"/>
      <c r="V125" s="113"/>
      <c r="W125" s="113"/>
      <c r="X125" s="113"/>
      <c r="Y125" s="113"/>
      <c r="Z125" s="111"/>
    </row>
    <row r="126" spans="1:26" ht="20.100000000000001" customHeight="1" x14ac:dyDescent="0.15">
      <c r="A126" s="88">
        <f>IFERROR(IF(AND(TRIM($I126)&lt;&gt;"", NOT(IFERROR(SEARCH("@",$I126),0)&gt;0)),1001,0),3)</f>
        <v>0</v>
      </c>
      <c r="B126" s="88"/>
      <c r="C126" s="106"/>
      <c r="D126" s="107">
        <f>D124+1</f>
        <v>8</v>
      </c>
      <c r="E126" s="83" t="s">
        <v>113</v>
      </c>
      <c r="I126" s="35"/>
      <c r="J126" s="35"/>
      <c r="K126" s="35"/>
      <c r="L126" s="35"/>
      <c r="M126" s="35"/>
      <c r="N126" s="35"/>
      <c r="O126" s="35"/>
      <c r="P126" s="35"/>
      <c r="Q126" s="39"/>
      <c r="R126" s="35"/>
      <c r="S126" s="35"/>
      <c r="T126" s="35"/>
      <c r="U126" s="35"/>
      <c r="V126" s="35"/>
      <c r="W126" s="35"/>
      <c r="X126" s="35"/>
      <c r="Y126" s="35"/>
      <c r="Z126" s="111"/>
    </row>
    <row r="127" spans="1:26" ht="20.100000000000001" customHeight="1" x14ac:dyDescent="0.15">
      <c r="A127" s="88"/>
      <c r="B127" s="88"/>
      <c r="C127" s="115"/>
      <c r="D127" s="112"/>
      <c r="E127" s="112"/>
      <c r="F127" s="112"/>
      <c r="G127" s="112"/>
      <c r="H127" s="112"/>
      <c r="I127" s="109"/>
      <c r="J127" s="120" t="s">
        <v>199</v>
      </c>
      <c r="K127" s="137"/>
      <c r="L127" s="113"/>
      <c r="M127" s="113"/>
      <c r="N127" s="113"/>
      <c r="O127" s="113"/>
      <c r="P127" s="113"/>
      <c r="Q127" s="138"/>
      <c r="R127" s="113"/>
      <c r="S127" s="113"/>
      <c r="T127" s="113"/>
      <c r="U127" s="113"/>
      <c r="V127" s="113"/>
      <c r="W127" s="113"/>
      <c r="X127" s="113"/>
      <c r="Y127" s="113"/>
      <c r="Z127" s="111"/>
    </row>
    <row r="128" spans="1:26" ht="20.100000000000001" customHeight="1" x14ac:dyDescent="0.15">
      <c r="A128" s="88"/>
      <c r="B128" s="88"/>
      <c r="C128" s="126"/>
      <c r="D128" s="127"/>
      <c r="E128" s="127"/>
      <c r="F128" s="127"/>
      <c r="G128" s="127"/>
      <c r="H128" s="127"/>
      <c r="I128" s="129"/>
      <c r="J128" s="128"/>
      <c r="K128" s="129"/>
      <c r="L128" s="128"/>
      <c r="M128" s="128"/>
      <c r="N128" s="128"/>
      <c r="O128" s="128"/>
      <c r="P128" s="128"/>
      <c r="Q128" s="151"/>
      <c r="R128" s="128"/>
      <c r="S128" s="128"/>
      <c r="T128" s="128"/>
      <c r="U128" s="128"/>
      <c r="V128" s="128"/>
      <c r="W128" s="128"/>
      <c r="X128" s="128"/>
      <c r="Y128" s="128"/>
      <c r="Z128" s="130"/>
    </row>
    <row r="129" spans="1:26" ht="20.100000000000001" customHeight="1" x14ac:dyDescent="0.15">
      <c r="A129" s="88"/>
      <c r="B129" s="88"/>
      <c r="C129" s="112"/>
      <c r="D129" s="112"/>
      <c r="E129" s="112"/>
      <c r="F129" s="112"/>
      <c r="G129" s="112"/>
      <c r="H129" s="112"/>
      <c r="I129" s="132"/>
      <c r="J129" s="132"/>
      <c r="K129" s="132"/>
      <c r="L129" s="132"/>
      <c r="M129" s="132"/>
      <c r="N129" s="132"/>
      <c r="O129" s="132"/>
      <c r="P129" s="132"/>
      <c r="Q129" s="152"/>
      <c r="R129" s="132"/>
      <c r="S129" s="132"/>
      <c r="T129" s="132"/>
      <c r="U129" s="132"/>
      <c r="V129" s="132"/>
      <c r="W129" s="132"/>
      <c r="X129" s="132"/>
      <c r="Y129" s="132"/>
      <c r="Z129" s="112"/>
    </row>
    <row r="130" spans="1:26" ht="15.95" hidden="1" customHeight="1" x14ac:dyDescent="0.15">
      <c r="A130" s="88"/>
      <c r="B130" s="88"/>
      <c r="C130" s="112"/>
      <c r="D130" s="112"/>
      <c r="E130" s="112"/>
      <c r="F130" s="112"/>
      <c r="G130" s="112"/>
      <c r="H130" s="112"/>
      <c r="I130" s="132"/>
      <c r="J130" s="132"/>
      <c r="K130" s="132"/>
      <c r="L130" s="132"/>
      <c r="M130" s="132"/>
      <c r="N130" s="132"/>
      <c r="O130" s="132"/>
      <c r="P130" s="132"/>
      <c r="Q130" s="152"/>
      <c r="R130" s="132"/>
      <c r="S130" s="132"/>
      <c r="T130" s="132"/>
      <c r="U130" s="132"/>
      <c r="V130" s="132"/>
      <c r="W130" s="132"/>
      <c r="X130" s="132"/>
      <c r="Y130" s="132"/>
      <c r="Z130" s="112"/>
    </row>
    <row r="131" spans="1:26" ht="15.95" hidden="1" customHeight="1" x14ac:dyDescent="0.15">
      <c r="A131" s="88"/>
      <c r="B131" s="88"/>
      <c r="C131" s="112"/>
      <c r="D131" s="112"/>
      <c r="E131" s="112"/>
      <c r="F131" s="112"/>
      <c r="G131" s="112"/>
      <c r="H131" s="112"/>
      <c r="I131" s="132"/>
      <c r="J131" s="132"/>
      <c r="K131" s="132"/>
      <c r="L131" s="132"/>
      <c r="M131" s="132"/>
      <c r="N131" s="132"/>
      <c r="O131" s="132"/>
      <c r="P131" s="132"/>
      <c r="Q131" s="152"/>
      <c r="R131" s="132"/>
      <c r="S131" s="132"/>
      <c r="T131" s="132"/>
      <c r="U131" s="132"/>
      <c r="V131" s="132"/>
      <c r="W131" s="132"/>
      <c r="X131" s="132"/>
      <c r="Y131" s="132"/>
      <c r="Z131" s="112"/>
    </row>
    <row r="132" spans="1:26" ht="15.95" hidden="1" customHeight="1" x14ac:dyDescent="0.15">
      <c r="A132" s="88"/>
      <c r="B132" s="88"/>
      <c r="C132" s="112"/>
      <c r="D132" s="112"/>
      <c r="E132" s="112"/>
      <c r="F132" s="112"/>
      <c r="G132" s="112"/>
      <c r="H132" s="112"/>
      <c r="I132" s="132"/>
      <c r="J132" s="132"/>
      <c r="K132" s="132"/>
      <c r="L132" s="132"/>
      <c r="M132" s="132"/>
      <c r="N132" s="132"/>
      <c r="O132" s="132"/>
      <c r="P132" s="132"/>
      <c r="Q132" s="152"/>
      <c r="R132" s="132"/>
      <c r="S132" s="132"/>
      <c r="T132" s="132"/>
      <c r="U132" s="132"/>
      <c r="V132" s="132"/>
      <c r="W132" s="132"/>
      <c r="X132" s="132"/>
      <c r="Y132" s="132"/>
      <c r="Z132" s="112"/>
    </row>
    <row r="133" spans="1:26" ht="15.95" hidden="1" customHeight="1" x14ac:dyDescent="0.15">
      <c r="A133" s="88"/>
      <c r="B133" s="88"/>
      <c r="C133" s="112"/>
      <c r="D133" s="112"/>
      <c r="E133" s="112"/>
      <c r="F133" s="112"/>
      <c r="G133" s="112"/>
      <c r="H133" s="112"/>
      <c r="I133" s="132"/>
      <c r="J133" s="132"/>
      <c r="K133" s="132"/>
      <c r="L133" s="132"/>
      <c r="M133" s="132"/>
      <c r="N133" s="132"/>
      <c r="O133" s="132"/>
      <c r="P133" s="132"/>
      <c r="Q133" s="152"/>
      <c r="R133" s="132"/>
      <c r="S133" s="132"/>
      <c r="T133" s="132"/>
      <c r="U133" s="132"/>
      <c r="V133" s="132"/>
      <c r="W133" s="132"/>
      <c r="X133" s="132"/>
      <c r="Y133" s="132"/>
      <c r="Z133" s="112"/>
    </row>
    <row r="134" spans="1:26" ht="15.95" hidden="1" customHeight="1" x14ac:dyDescent="0.15">
      <c r="A134" s="88"/>
      <c r="B134" s="88"/>
      <c r="C134" s="112"/>
      <c r="D134" s="112"/>
      <c r="E134" s="112"/>
      <c r="F134" s="112"/>
      <c r="G134" s="112"/>
      <c r="H134" s="112"/>
      <c r="I134" s="132"/>
      <c r="J134" s="132"/>
      <c r="K134" s="132"/>
      <c r="L134" s="132"/>
      <c r="M134" s="132"/>
      <c r="N134" s="132"/>
      <c r="O134" s="132"/>
      <c r="P134" s="132"/>
      <c r="Q134" s="152"/>
      <c r="R134" s="132"/>
      <c r="S134" s="132"/>
      <c r="T134" s="132"/>
      <c r="U134" s="132"/>
      <c r="V134" s="132"/>
      <c r="W134" s="132"/>
      <c r="X134" s="132"/>
      <c r="Y134" s="132"/>
      <c r="Z134" s="112"/>
    </row>
    <row r="135" spans="1:26" ht="15.95" hidden="1" customHeight="1" x14ac:dyDescent="0.15">
      <c r="A135" s="88"/>
      <c r="B135" s="88"/>
      <c r="C135" s="112"/>
      <c r="D135" s="112"/>
      <c r="E135" s="112"/>
      <c r="F135" s="112"/>
      <c r="G135" s="112"/>
      <c r="H135" s="112"/>
      <c r="I135" s="132"/>
      <c r="J135" s="132"/>
      <c r="K135" s="132"/>
      <c r="L135" s="132"/>
      <c r="M135" s="132"/>
      <c r="N135" s="132"/>
      <c r="O135" s="132"/>
      <c r="P135" s="132"/>
      <c r="Q135" s="152"/>
      <c r="R135" s="132"/>
      <c r="S135" s="132"/>
      <c r="T135" s="132"/>
      <c r="U135" s="132"/>
      <c r="V135" s="132"/>
      <c r="W135" s="132"/>
      <c r="X135" s="132"/>
      <c r="Y135" s="132"/>
      <c r="Z135" s="112"/>
    </row>
    <row r="136" spans="1:26" ht="15.95" hidden="1" customHeight="1" x14ac:dyDescent="0.15">
      <c r="A136" s="88"/>
      <c r="B136" s="88"/>
      <c r="C136" s="112"/>
      <c r="D136" s="112"/>
      <c r="E136" s="112"/>
      <c r="F136" s="112"/>
      <c r="G136" s="112"/>
      <c r="H136" s="112"/>
      <c r="I136" s="132"/>
      <c r="J136" s="132"/>
      <c r="K136" s="132"/>
      <c r="L136" s="132"/>
      <c r="M136" s="132"/>
      <c r="N136" s="132"/>
      <c r="O136" s="132"/>
      <c r="P136" s="132"/>
      <c r="Q136" s="152"/>
      <c r="R136" s="132"/>
      <c r="S136" s="132"/>
      <c r="T136" s="132"/>
      <c r="U136" s="132"/>
      <c r="V136" s="132"/>
      <c r="W136" s="132"/>
      <c r="X136" s="132"/>
      <c r="Y136" s="132"/>
      <c r="Z136" s="112"/>
    </row>
    <row r="137" spans="1:26" ht="15.95" hidden="1" customHeight="1" x14ac:dyDescent="0.15">
      <c r="A137" s="88"/>
      <c r="B137" s="88"/>
      <c r="C137" s="112"/>
      <c r="D137" s="112"/>
      <c r="E137" s="112"/>
      <c r="F137" s="112"/>
      <c r="G137" s="112"/>
      <c r="H137" s="112"/>
      <c r="I137" s="132"/>
      <c r="J137" s="132"/>
      <c r="K137" s="132"/>
      <c r="L137" s="132"/>
      <c r="M137" s="132"/>
      <c r="N137" s="132"/>
      <c r="O137" s="132"/>
      <c r="P137" s="132"/>
      <c r="Q137" s="152"/>
      <c r="R137" s="132"/>
      <c r="S137" s="132"/>
      <c r="T137" s="132"/>
      <c r="U137" s="132"/>
      <c r="V137" s="132"/>
      <c r="W137" s="132"/>
      <c r="X137" s="132"/>
      <c r="Y137" s="132"/>
      <c r="Z137" s="112"/>
    </row>
    <row r="138" spans="1:26" ht="15.95" hidden="1" customHeight="1" x14ac:dyDescent="0.15">
      <c r="A138" s="88"/>
      <c r="B138" s="88"/>
      <c r="C138" s="112"/>
      <c r="D138" s="112"/>
      <c r="E138" s="112"/>
      <c r="F138" s="112"/>
      <c r="G138" s="112"/>
      <c r="H138" s="112"/>
      <c r="I138" s="132"/>
      <c r="J138" s="132"/>
      <c r="K138" s="132"/>
      <c r="L138" s="132"/>
      <c r="M138" s="132"/>
      <c r="N138" s="132"/>
      <c r="O138" s="132"/>
      <c r="P138" s="132"/>
      <c r="Q138" s="152"/>
      <c r="R138" s="132"/>
      <c r="S138" s="132"/>
      <c r="T138" s="132"/>
      <c r="U138" s="132"/>
      <c r="V138" s="132"/>
      <c r="W138" s="132"/>
      <c r="X138" s="132"/>
      <c r="Y138" s="132"/>
      <c r="Z138" s="112"/>
    </row>
    <row r="139" spans="1:26" ht="15.95" hidden="1" customHeight="1" x14ac:dyDescent="0.15">
      <c r="A139" s="88"/>
      <c r="B139" s="88"/>
      <c r="C139" s="112"/>
      <c r="D139" s="112"/>
      <c r="E139" s="112"/>
      <c r="F139" s="112"/>
      <c r="G139" s="112"/>
      <c r="H139" s="112"/>
      <c r="I139" s="132"/>
      <c r="J139" s="132"/>
      <c r="K139" s="132"/>
      <c r="L139" s="132"/>
      <c r="M139" s="132"/>
      <c r="N139" s="132"/>
      <c r="O139" s="132"/>
      <c r="P139" s="132"/>
      <c r="Q139" s="152"/>
      <c r="R139" s="132"/>
      <c r="S139" s="132"/>
      <c r="T139" s="132"/>
      <c r="U139" s="132"/>
      <c r="V139" s="132"/>
      <c r="W139" s="132"/>
      <c r="X139" s="132"/>
      <c r="Y139" s="132"/>
      <c r="Z139" s="112"/>
    </row>
    <row r="140" spans="1:26" ht="15.95" hidden="1" customHeight="1" x14ac:dyDescent="0.15">
      <c r="A140" s="88"/>
      <c r="B140" s="88"/>
      <c r="C140" s="112"/>
      <c r="D140" s="112"/>
      <c r="E140" s="112"/>
      <c r="F140" s="112"/>
      <c r="G140" s="112"/>
      <c r="H140" s="112"/>
      <c r="I140" s="132"/>
      <c r="J140" s="132"/>
      <c r="K140" s="132"/>
      <c r="L140" s="132"/>
      <c r="M140" s="132"/>
      <c r="N140" s="132"/>
      <c r="O140" s="132"/>
      <c r="P140" s="132"/>
      <c r="Q140" s="152"/>
      <c r="R140" s="132"/>
      <c r="S140" s="132"/>
      <c r="T140" s="132"/>
      <c r="U140" s="132"/>
      <c r="V140" s="132"/>
      <c r="W140" s="132"/>
      <c r="X140" s="132"/>
      <c r="Y140" s="132"/>
      <c r="Z140" s="112"/>
    </row>
    <row r="141" spans="1:26" ht="15.95" hidden="1" customHeight="1" x14ac:dyDescent="0.15">
      <c r="A141" s="88"/>
      <c r="B141" s="88"/>
      <c r="C141" s="112"/>
      <c r="D141" s="112"/>
      <c r="E141" s="112"/>
      <c r="F141" s="112"/>
      <c r="G141" s="112"/>
      <c r="H141" s="112"/>
      <c r="I141" s="132"/>
      <c r="J141" s="132"/>
      <c r="K141" s="132"/>
      <c r="L141" s="132"/>
      <c r="M141" s="132"/>
      <c r="N141" s="132"/>
      <c r="O141" s="132"/>
      <c r="P141" s="132"/>
      <c r="Q141" s="152"/>
      <c r="R141" s="132"/>
      <c r="S141" s="132"/>
      <c r="T141" s="132"/>
      <c r="U141" s="132"/>
      <c r="V141" s="132"/>
      <c r="W141" s="132"/>
      <c r="X141" s="132"/>
      <c r="Y141" s="132"/>
      <c r="Z141" s="112"/>
    </row>
    <row r="142" spans="1:26" ht="15.95" hidden="1" customHeight="1" x14ac:dyDescent="0.15">
      <c r="A142" s="88"/>
      <c r="B142" s="88"/>
      <c r="C142" s="112"/>
      <c r="D142" s="112"/>
      <c r="E142" s="112"/>
      <c r="F142" s="112"/>
      <c r="G142" s="112"/>
      <c r="H142" s="112"/>
      <c r="I142" s="132"/>
      <c r="J142" s="132"/>
      <c r="K142" s="132"/>
      <c r="L142" s="132"/>
      <c r="M142" s="132"/>
      <c r="N142" s="132"/>
      <c r="O142" s="132"/>
      <c r="P142" s="132"/>
      <c r="Q142" s="152"/>
      <c r="R142" s="132"/>
      <c r="S142" s="132"/>
      <c r="T142" s="132"/>
      <c r="U142" s="132"/>
      <c r="V142" s="132"/>
      <c r="W142" s="132"/>
      <c r="X142" s="132"/>
      <c r="Y142" s="132"/>
      <c r="Z142" s="112"/>
    </row>
    <row r="143" spans="1:26" ht="15.95" hidden="1" customHeight="1" x14ac:dyDescent="0.15">
      <c r="A143" s="88"/>
      <c r="B143" s="88"/>
      <c r="C143" s="112"/>
      <c r="D143" s="112"/>
      <c r="E143" s="112"/>
      <c r="F143" s="112"/>
      <c r="G143" s="112"/>
      <c r="H143" s="112"/>
      <c r="I143" s="132"/>
      <c r="J143" s="132"/>
      <c r="K143" s="132"/>
      <c r="L143" s="132"/>
      <c r="M143" s="132"/>
      <c r="N143" s="132"/>
      <c r="O143" s="132"/>
      <c r="P143" s="132"/>
      <c r="Q143" s="152"/>
      <c r="R143" s="132"/>
      <c r="S143" s="132"/>
      <c r="T143" s="132"/>
      <c r="U143" s="132"/>
      <c r="V143" s="132"/>
      <c r="W143" s="132"/>
      <c r="X143" s="132"/>
      <c r="Y143" s="132"/>
      <c r="Z143" s="112"/>
    </row>
    <row r="144" spans="1:26" ht="15.95" hidden="1" customHeight="1" x14ac:dyDescent="0.15">
      <c r="A144" s="88"/>
      <c r="B144" s="88"/>
      <c r="C144" s="112"/>
      <c r="D144" s="112"/>
      <c r="E144" s="112"/>
      <c r="F144" s="112"/>
      <c r="G144" s="112"/>
      <c r="H144" s="112"/>
      <c r="I144" s="132"/>
      <c r="J144" s="132"/>
      <c r="K144" s="132"/>
      <c r="L144" s="132"/>
      <c r="M144" s="132"/>
      <c r="N144" s="132"/>
      <c r="O144" s="132"/>
      <c r="P144" s="132"/>
      <c r="Q144" s="152"/>
      <c r="R144" s="132"/>
      <c r="S144" s="132"/>
      <c r="T144" s="132"/>
      <c r="U144" s="132"/>
      <c r="V144" s="132"/>
      <c r="W144" s="132"/>
      <c r="X144" s="132"/>
      <c r="Y144" s="132"/>
      <c r="Z144" s="112"/>
    </row>
    <row r="145" spans="1:26" ht="15.95" hidden="1" customHeight="1" x14ac:dyDescent="0.15">
      <c r="A145" s="88"/>
      <c r="B145" s="88"/>
      <c r="C145" s="112"/>
      <c r="D145" s="112"/>
      <c r="E145" s="112"/>
      <c r="F145" s="112"/>
      <c r="G145" s="112"/>
      <c r="H145" s="112"/>
      <c r="I145" s="132"/>
      <c r="J145" s="132"/>
      <c r="K145" s="132"/>
      <c r="L145" s="132"/>
      <c r="M145" s="132"/>
      <c r="N145" s="132"/>
      <c r="O145" s="132"/>
      <c r="P145" s="132"/>
      <c r="Q145" s="152"/>
      <c r="R145" s="132"/>
      <c r="S145" s="132"/>
      <c r="T145" s="132"/>
      <c r="U145" s="132"/>
      <c r="V145" s="132"/>
      <c r="W145" s="132"/>
      <c r="X145" s="132"/>
      <c r="Y145" s="132"/>
      <c r="Z145" s="112"/>
    </row>
    <row r="146" spans="1:26" ht="15.95" hidden="1" customHeight="1" x14ac:dyDescent="0.15">
      <c r="A146" s="88"/>
      <c r="B146" s="88"/>
      <c r="C146" s="112"/>
      <c r="D146" s="112"/>
      <c r="E146" s="112"/>
      <c r="F146" s="112"/>
      <c r="G146" s="112"/>
      <c r="H146" s="112"/>
      <c r="I146" s="132"/>
      <c r="J146" s="132"/>
      <c r="K146" s="132"/>
      <c r="L146" s="132"/>
      <c r="M146" s="132"/>
      <c r="N146" s="132"/>
      <c r="O146" s="132"/>
      <c r="P146" s="132"/>
      <c r="Q146" s="152"/>
      <c r="R146" s="132"/>
      <c r="S146" s="132"/>
      <c r="T146" s="132"/>
      <c r="U146" s="132"/>
      <c r="V146" s="132"/>
      <c r="W146" s="132"/>
      <c r="X146" s="132"/>
      <c r="Y146" s="132"/>
      <c r="Z146" s="112"/>
    </row>
    <row r="147" spans="1:26" ht="15.95" hidden="1" customHeight="1" x14ac:dyDescent="0.15">
      <c r="A147" s="88"/>
      <c r="B147" s="88"/>
      <c r="C147" s="112"/>
      <c r="D147" s="112"/>
      <c r="E147" s="112"/>
      <c r="F147" s="112"/>
      <c r="G147" s="112"/>
      <c r="H147" s="112"/>
      <c r="I147" s="132"/>
      <c r="J147" s="132"/>
      <c r="K147" s="132"/>
      <c r="L147" s="132"/>
      <c r="M147" s="132"/>
      <c r="N147" s="132"/>
      <c r="O147" s="132"/>
      <c r="P147" s="132"/>
      <c r="Q147" s="152"/>
      <c r="R147" s="132"/>
      <c r="S147" s="132"/>
      <c r="T147" s="132"/>
      <c r="U147" s="132"/>
      <c r="V147" s="132"/>
      <c r="W147" s="132"/>
      <c r="X147" s="132"/>
      <c r="Y147" s="132"/>
      <c r="Z147" s="112"/>
    </row>
    <row r="148" spans="1:26" ht="15.95" hidden="1" customHeight="1" x14ac:dyDescent="0.15">
      <c r="A148" s="88"/>
      <c r="B148" s="88"/>
      <c r="C148" s="112"/>
      <c r="D148" s="112"/>
      <c r="E148" s="112"/>
      <c r="F148" s="112"/>
      <c r="G148" s="112"/>
      <c r="H148" s="112"/>
      <c r="I148" s="132"/>
      <c r="J148" s="132"/>
      <c r="K148" s="132"/>
      <c r="L148" s="132"/>
      <c r="M148" s="132"/>
      <c r="N148" s="132"/>
      <c r="O148" s="132"/>
      <c r="P148" s="132"/>
      <c r="Q148" s="152"/>
      <c r="R148" s="132"/>
      <c r="S148" s="132"/>
      <c r="T148" s="132"/>
      <c r="U148" s="132"/>
      <c r="V148" s="132"/>
      <c r="W148" s="132"/>
      <c r="X148" s="132"/>
      <c r="Y148" s="132"/>
      <c r="Z148" s="112"/>
    </row>
    <row r="149" spans="1:26" ht="20.100000000000001" customHeight="1" x14ac:dyDescent="0.15">
      <c r="A149" s="88"/>
      <c r="B149" s="88"/>
      <c r="C149" s="112"/>
      <c r="D149" s="112"/>
      <c r="E149" s="112"/>
      <c r="F149" s="112"/>
      <c r="G149" s="112"/>
      <c r="H149" s="112"/>
      <c r="I149" s="132"/>
      <c r="J149" s="112"/>
      <c r="K149" s="112"/>
      <c r="L149" s="112"/>
      <c r="M149" s="112"/>
      <c r="N149" s="112"/>
      <c r="O149" s="112"/>
      <c r="P149" s="112"/>
      <c r="Q149" s="153"/>
      <c r="R149" s="112"/>
      <c r="S149" s="112"/>
      <c r="T149" s="112"/>
      <c r="U149" s="112"/>
      <c r="V149" s="112"/>
      <c r="W149" s="112"/>
      <c r="X149" s="112"/>
      <c r="Y149" s="112"/>
      <c r="Z149" s="112"/>
    </row>
    <row r="150" spans="1:26" ht="20.100000000000001" customHeight="1" x14ac:dyDescent="0.15">
      <c r="A150" s="88"/>
      <c r="B150" s="88"/>
      <c r="C150" s="99" t="s">
        <v>145</v>
      </c>
      <c r="D150" s="100"/>
      <c r="E150" s="100"/>
      <c r="F150" s="100"/>
      <c r="G150" s="100"/>
      <c r="H150" s="101"/>
      <c r="I150" s="133"/>
      <c r="K150" s="133"/>
    </row>
    <row r="151" spans="1:26" ht="20.100000000000001" customHeight="1" x14ac:dyDescent="0.15">
      <c r="A151" s="88"/>
      <c r="B151" s="88"/>
      <c r="C151" s="102"/>
      <c r="D151" s="103"/>
      <c r="E151" s="103"/>
      <c r="F151" s="103"/>
      <c r="G151" s="103"/>
      <c r="H151" s="103"/>
      <c r="I151" s="104"/>
      <c r="J151" s="104"/>
      <c r="K151" s="104"/>
      <c r="L151" s="104"/>
      <c r="M151" s="104"/>
      <c r="N151" s="104"/>
      <c r="O151" s="104"/>
      <c r="P151" s="104"/>
      <c r="Q151" s="104"/>
      <c r="R151" s="104"/>
      <c r="S151" s="104"/>
      <c r="T151" s="104"/>
      <c r="U151" s="104"/>
      <c r="V151" s="104"/>
      <c r="W151" s="104"/>
      <c r="X151" s="104"/>
      <c r="Y151" s="104"/>
      <c r="Z151" s="105"/>
    </row>
    <row r="152" spans="1:26" ht="20.100000000000001" customHeight="1" x14ac:dyDescent="0.15">
      <c r="A152" s="88"/>
      <c r="B152" s="88"/>
      <c r="C152" s="102"/>
      <c r="D152" s="154" t="s">
        <v>70</v>
      </c>
      <c r="E152" s="134"/>
      <c r="F152" s="134"/>
      <c r="G152" s="134"/>
      <c r="H152" s="134"/>
      <c r="I152" s="134"/>
      <c r="J152" s="134"/>
      <c r="K152" s="134"/>
      <c r="L152" s="134"/>
      <c r="M152" s="134"/>
      <c r="N152" s="134"/>
      <c r="O152" s="134"/>
      <c r="P152" s="134"/>
      <c r="Q152" s="134"/>
      <c r="R152" s="134"/>
      <c r="S152" s="134"/>
      <c r="T152" s="134"/>
      <c r="U152" s="134"/>
      <c r="V152" s="134"/>
      <c r="W152" s="134"/>
      <c r="X152" s="113"/>
      <c r="Y152" s="112"/>
      <c r="Z152" s="111"/>
    </row>
    <row r="153" spans="1:26" ht="20.100000000000001" customHeight="1" x14ac:dyDescent="0.15">
      <c r="A153" s="88">
        <f>IFERROR(IF(AND($I153&lt;&gt;"しない", $I153&lt;&gt;"する"),1001,0),3)</f>
        <v>0</v>
      </c>
      <c r="B153" s="88"/>
      <c r="C153" s="106"/>
      <c r="D153" s="107">
        <v>1</v>
      </c>
      <c r="E153" s="112" t="s">
        <v>71</v>
      </c>
      <c r="F153" s="112"/>
      <c r="G153" s="112"/>
      <c r="H153" s="112"/>
      <c r="I153" s="35" t="s">
        <v>179</v>
      </c>
      <c r="J153" s="38"/>
      <c r="K153" s="38"/>
      <c r="L153" s="38"/>
      <c r="M153" s="38"/>
      <c r="N153" s="112"/>
      <c r="O153" s="112"/>
      <c r="P153" s="112"/>
      <c r="Q153" s="112"/>
      <c r="R153" s="112"/>
      <c r="S153" s="112"/>
      <c r="T153" s="112"/>
      <c r="U153" s="112"/>
      <c r="Z153" s="155"/>
    </row>
    <row r="154" spans="1:26" ht="20.100000000000001" customHeight="1" x14ac:dyDescent="0.15">
      <c r="A154" s="88"/>
      <c r="B154" s="88"/>
      <c r="C154" s="115"/>
      <c r="D154" s="112"/>
      <c r="E154" s="112"/>
      <c r="F154" s="112"/>
      <c r="G154" s="112"/>
      <c r="H154" s="112"/>
      <c r="I154" s="156"/>
      <c r="J154" s="114" t="s">
        <v>72</v>
      </c>
      <c r="K154" s="114"/>
      <c r="L154" s="114"/>
      <c r="M154" s="114"/>
      <c r="N154" s="114"/>
      <c r="O154" s="114"/>
      <c r="P154" s="114"/>
      <c r="Q154" s="114"/>
      <c r="R154" s="114"/>
      <c r="S154" s="114"/>
      <c r="T154" s="114"/>
      <c r="U154" s="112"/>
      <c r="Z154" s="155"/>
    </row>
    <row r="155" spans="1:26" ht="20.100000000000001" customHeight="1" x14ac:dyDescent="0.15">
      <c r="A155" s="88">
        <f>IFERROR(IF(AND($I153="する",OR(TRIM($I155)="", NOT(OR(IFERROR(SEARCH(" ",$I155),0)&gt;0, IFERROR(SEARCH("　",$I155),0)&gt;0)))),1001,0),3)</f>
        <v>0</v>
      </c>
      <c r="B155" s="88"/>
      <c r="C155" s="106"/>
      <c r="D155" s="107">
        <v>2</v>
      </c>
      <c r="E155" s="83" t="s">
        <v>155</v>
      </c>
      <c r="I155" s="35"/>
      <c r="J155" s="35"/>
      <c r="K155" s="35"/>
      <c r="L155" s="35"/>
      <c r="M155" s="35"/>
      <c r="N155" s="35"/>
      <c r="O155" s="35"/>
      <c r="P155" s="35"/>
      <c r="Q155" s="35"/>
      <c r="R155" s="35"/>
      <c r="S155" s="35"/>
      <c r="T155" s="35"/>
      <c r="U155" s="35"/>
      <c r="V155" s="35"/>
      <c r="W155" s="35"/>
      <c r="X155" s="35"/>
      <c r="Y155" s="35"/>
      <c r="Z155" s="111"/>
    </row>
    <row r="156" spans="1:26" ht="20.100000000000001" customHeight="1" x14ac:dyDescent="0.15">
      <c r="A156" s="88"/>
      <c r="B156" s="88"/>
      <c r="C156" s="106"/>
      <c r="D156" s="107"/>
      <c r="E156" s="112"/>
      <c r="F156" s="112"/>
      <c r="G156" s="112"/>
      <c r="H156" s="112"/>
      <c r="I156" s="118"/>
      <c r="J156" s="114" t="s">
        <v>149</v>
      </c>
      <c r="K156" s="114"/>
      <c r="L156" s="114"/>
      <c r="M156" s="114"/>
      <c r="N156" s="114"/>
      <c r="O156" s="114"/>
      <c r="P156" s="114"/>
      <c r="Q156" s="114"/>
      <c r="R156" s="114"/>
      <c r="S156" s="114"/>
      <c r="T156" s="114"/>
      <c r="U156" s="114"/>
      <c r="V156" s="114"/>
      <c r="W156" s="114"/>
      <c r="X156" s="114"/>
      <c r="Y156" s="114"/>
      <c r="Z156" s="111"/>
    </row>
    <row r="157" spans="1:26" ht="20.100000000000001" customHeight="1" x14ac:dyDescent="0.15">
      <c r="A157" s="88">
        <f>IFERROR(IF(AND($I153="する",OR(TRIM($I157)="", NOT(OR(IFERROR(SEARCH(" ",$I157),0)&gt;0, IFERROR(SEARCH("　",$I157),0)&gt;0)))),1001,0),3)</f>
        <v>0</v>
      </c>
      <c r="B157" s="88"/>
      <c r="C157" s="106"/>
      <c r="D157" s="107">
        <v>3</v>
      </c>
      <c r="E157" s="83" t="s">
        <v>156</v>
      </c>
      <c r="I157" s="35"/>
      <c r="J157" s="35"/>
      <c r="K157" s="35"/>
      <c r="L157" s="35"/>
      <c r="M157" s="35"/>
      <c r="N157" s="35"/>
      <c r="O157" s="35"/>
      <c r="P157" s="35"/>
      <c r="Q157" s="35"/>
      <c r="R157" s="35"/>
      <c r="S157" s="35"/>
      <c r="T157" s="35"/>
      <c r="U157" s="35"/>
      <c r="V157" s="35"/>
      <c r="W157" s="35"/>
      <c r="X157" s="35"/>
      <c r="Y157" s="35"/>
      <c r="Z157" s="111"/>
    </row>
    <row r="158" spans="1:26" ht="20.100000000000001" customHeight="1" x14ac:dyDescent="0.15">
      <c r="A158" s="88"/>
      <c r="B158" s="88"/>
      <c r="C158" s="115"/>
      <c r="D158" s="112"/>
      <c r="E158" s="112"/>
      <c r="F158" s="112"/>
      <c r="G158" s="112"/>
      <c r="H158" s="112"/>
      <c r="I158" s="118"/>
      <c r="J158" s="114" t="s">
        <v>5</v>
      </c>
      <c r="K158" s="114"/>
      <c r="L158" s="114"/>
      <c r="M158" s="114"/>
      <c r="N158" s="114"/>
      <c r="O158" s="114"/>
      <c r="P158" s="114"/>
      <c r="Q158" s="114"/>
      <c r="R158" s="114"/>
      <c r="S158" s="114"/>
      <c r="T158" s="114"/>
      <c r="U158" s="114"/>
      <c r="V158" s="114"/>
      <c r="W158" s="114"/>
      <c r="X158" s="114"/>
      <c r="Y158" s="114"/>
      <c r="Z158" s="111"/>
    </row>
    <row r="159" spans="1:26" ht="20.100000000000001" customHeight="1" x14ac:dyDescent="0.15">
      <c r="A159" s="88">
        <f>IFERROR(IF(AND($I153="する",OR(TRIM($I159)="", LEN($I159)&lt;&gt;8, NOT(ISNUMBER(VALUE($I159))), IFERROR(SEARCH("-", $I159),0)&gt;0)),1001,0),3)</f>
        <v>0</v>
      </c>
      <c r="B159" s="88"/>
      <c r="C159" s="106"/>
      <c r="D159" s="107">
        <v>4</v>
      </c>
      <c r="E159" s="83" t="s">
        <v>102</v>
      </c>
      <c r="I159" s="35"/>
      <c r="J159" s="35"/>
      <c r="K159" s="35"/>
      <c r="L159" s="35"/>
      <c r="M159" s="35"/>
      <c r="N159" s="112"/>
      <c r="O159" s="112"/>
      <c r="P159" s="112"/>
      <c r="Q159" s="112"/>
      <c r="R159" s="112"/>
      <c r="S159" s="112"/>
      <c r="T159" s="112"/>
      <c r="U159" s="112"/>
      <c r="V159" s="112"/>
      <c r="W159" s="112"/>
      <c r="X159" s="112"/>
      <c r="Y159" s="112"/>
      <c r="Z159" s="111"/>
    </row>
    <row r="160" spans="1:26" ht="20.100000000000001" customHeight="1" x14ac:dyDescent="0.15">
      <c r="A160" s="88"/>
      <c r="B160" s="88"/>
      <c r="C160" s="115"/>
      <c r="D160" s="112"/>
      <c r="E160" s="112"/>
      <c r="F160" s="112"/>
      <c r="G160" s="112"/>
      <c r="H160" s="112"/>
      <c r="I160" s="109"/>
      <c r="J160" s="114" t="s">
        <v>167</v>
      </c>
      <c r="K160" s="113"/>
      <c r="L160" s="113"/>
      <c r="M160" s="113"/>
      <c r="N160" s="113"/>
      <c r="O160" s="113"/>
      <c r="P160" s="113"/>
      <c r="Q160" s="113"/>
      <c r="R160" s="113"/>
      <c r="S160" s="113"/>
      <c r="T160" s="113"/>
      <c r="U160" s="113"/>
      <c r="V160" s="113"/>
      <c r="W160" s="113"/>
      <c r="X160" s="113"/>
      <c r="Y160" s="113"/>
      <c r="Z160" s="111"/>
    </row>
    <row r="161" spans="1:27" ht="20.100000000000001" customHeight="1" x14ac:dyDescent="0.15">
      <c r="A161" s="88">
        <f>IFERROR(IF(AND($I153="する",TRIM($I161)=""),1001,0),3)</f>
        <v>0</v>
      </c>
      <c r="B161" s="88"/>
      <c r="C161" s="106"/>
      <c r="D161" s="107">
        <v>5</v>
      </c>
      <c r="E161" s="83" t="s">
        <v>0</v>
      </c>
      <c r="I161" s="51"/>
      <c r="J161" s="52"/>
      <c r="K161" s="52"/>
      <c r="L161" s="52"/>
      <c r="M161" s="52"/>
      <c r="N161" s="112"/>
      <c r="O161" s="112"/>
      <c r="P161" s="112"/>
      <c r="Q161" s="112"/>
      <c r="R161" s="112"/>
      <c r="S161" s="112"/>
      <c r="T161" s="112"/>
      <c r="U161" s="112"/>
      <c r="V161" s="112"/>
      <c r="W161" s="112"/>
      <c r="X161" s="112"/>
      <c r="Y161" s="112"/>
      <c r="Z161" s="111"/>
    </row>
    <row r="162" spans="1:27" ht="20.100000000000001" customHeight="1" x14ac:dyDescent="0.15">
      <c r="A162" s="88"/>
      <c r="B162" s="88"/>
      <c r="C162" s="106"/>
      <c r="D162" s="107"/>
      <c r="E162" s="112"/>
      <c r="F162" s="112"/>
      <c r="G162" s="112"/>
      <c r="H162" s="112"/>
      <c r="I162" s="109"/>
      <c r="J162" s="114" t="s">
        <v>177</v>
      </c>
      <c r="K162" s="113"/>
      <c r="L162" s="113"/>
      <c r="M162" s="113"/>
      <c r="N162" s="113"/>
      <c r="O162" s="113"/>
      <c r="P162" s="113"/>
      <c r="Q162" s="113"/>
      <c r="R162" s="113"/>
      <c r="S162" s="113"/>
      <c r="T162" s="113"/>
      <c r="U162" s="113"/>
      <c r="V162" s="113"/>
      <c r="W162" s="113"/>
      <c r="X162" s="113"/>
      <c r="Y162" s="113"/>
      <c r="Z162" s="111"/>
    </row>
    <row r="163" spans="1:27" ht="20.100000000000001" customHeight="1" x14ac:dyDescent="0.15">
      <c r="A163" s="88">
        <f>IFERROR(IF(AND($I153="する",AND($I163&lt;&gt;"", OR(ISERROR(FIND("@"&amp;LEFT($I163,3)&amp;"@", 都道府県3))=FALSE, ISERROR(FIND("@"&amp;LEFT($I163,4)&amp;"@",都道府県4))=FALSE))=FALSE),1001,0),3)</f>
        <v>0</v>
      </c>
      <c r="B163" s="88"/>
      <c r="C163" s="106"/>
      <c r="D163" s="107">
        <v>6</v>
      </c>
      <c r="E163" s="83" t="s">
        <v>112</v>
      </c>
      <c r="I163" s="36"/>
      <c r="J163" s="36"/>
      <c r="K163" s="36"/>
      <c r="L163" s="36"/>
      <c r="M163" s="36"/>
      <c r="N163" s="36"/>
      <c r="O163" s="36"/>
      <c r="P163" s="36"/>
      <c r="Q163" s="37"/>
      <c r="R163" s="36"/>
      <c r="S163" s="36"/>
      <c r="T163" s="36"/>
      <c r="U163" s="36"/>
      <c r="V163" s="36"/>
      <c r="W163" s="36"/>
      <c r="X163" s="36"/>
      <c r="Y163" s="36"/>
      <c r="Z163" s="111"/>
    </row>
    <row r="164" spans="1:27" ht="20.100000000000001" customHeight="1" x14ac:dyDescent="0.15">
      <c r="A164" s="88"/>
      <c r="B164" s="88"/>
      <c r="C164" s="106"/>
      <c r="D164" s="107"/>
      <c r="E164" s="112"/>
      <c r="F164" s="112"/>
      <c r="G164" s="112"/>
      <c r="H164" s="112"/>
      <c r="I164" s="109"/>
      <c r="J164" s="114" t="s">
        <v>9</v>
      </c>
      <c r="K164" s="113"/>
      <c r="L164" s="113"/>
      <c r="M164" s="113"/>
      <c r="N164" s="113"/>
      <c r="O164" s="113"/>
      <c r="P164" s="113"/>
      <c r="Q164" s="113"/>
      <c r="R164" s="113"/>
      <c r="S164" s="113"/>
      <c r="T164" s="113"/>
      <c r="U164" s="113"/>
      <c r="V164" s="113"/>
      <c r="W164" s="113"/>
      <c r="X164" s="113"/>
      <c r="Y164" s="113"/>
      <c r="Z164" s="111"/>
    </row>
    <row r="165" spans="1:27" ht="20.100000000000001" customHeight="1" x14ac:dyDescent="0.15">
      <c r="A165" s="88">
        <f>IFERROR(IF(AND($I153="する",NOT(AND(TRIM($I165)&lt;&gt;"",ISNUMBER(VALUE(SUBSTITUTE($I165,"-",""))),IFERROR(SEARCH("-",$I165),0)&gt;0))),1001,0),3)</f>
        <v>0</v>
      </c>
      <c r="B165" s="88"/>
      <c r="C165" s="106"/>
      <c r="D165" s="107">
        <v>7</v>
      </c>
      <c r="E165" s="83" t="s">
        <v>3</v>
      </c>
      <c r="I165" s="35"/>
      <c r="J165" s="35"/>
      <c r="K165" s="35"/>
      <c r="L165" s="35"/>
      <c r="M165" s="35"/>
      <c r="Y165" s="113"/>
      <c r="Z165" s="111"/>
    </row>
    <row r="166" spans="1:27" ht="20.100000000000001" customHeight="1" x14ac:dyDescent="0.15">
      <c r="A166" s="88"/>
      <c r="B166" s="88"/>
      <c r="C166" s="115"/>
      <c r="D166" s="112"/>
      <c r="E166" s="112"/>
      <c r="F166" s="112"/>
      <c r="G166" s="112"/>
      <c r="H166" s="112"/>
      <c r="I166" s="109"/>
      <c r="J166" s="114" t="s">
        <v>150</v>
      </c>
      <c r="K166" s="113"/>
      <c r="L166" s="113"/>
      <c r="M166" s="113"/>
      <c r="N166" s="113"/>
      <c r="O166" s="113"/>
      <c r="P166" s="113"/>
      <c r="Q166" s="113"/>
      <c r="R166" s="113"/>
      <c r="S166" s="113"/>
      <c r="T166" s="113"/>
      <c r="U166" s="113"/>
      <c r="V166" s="113"/>
      <c r="W166" s="113"/>
      <c r="X166" s="113"/>
      <c r="Y166" s="113"/>
      <c r="Z166" s="111"/>
    </row>
    <row r="167" spans="1:27" ht="20.100000000000001" customHeight="1" x14ac:dyDescent="0.15">
      <c r="A167" s="88">
        <f>IFERROR(IF(AND($I153="する",AND(TRIM($I167)&lt;&gt;"",NOT(AND(ISNUMBER(VALUE(SUBSTITUTE($I167,"-",""))),IFERROR(SEARCH("-",$I167),0)&gt;0)))),1001,0),3)</f>
        <v>0</v>
      </c>
      <c r="B167" s="88"/>
      <c r="C167" s="106"/>
      <c r="D167" s="107">
        <v>8</v>
      </c>
      <c r="E167" s="83" t="s">
        <v>4</v>
      </c>
      <c r="I167" s="35"/>
      <c r="J167" s="35"/>
      <c r="K167" s="35"/>
      <c r="L167" s="35"/>
      <c r="M167" s="35"/>
      <c r="N167" s="113"/>
      <c r="O167" s="113"/>
      <c r="P167" s="113"/>
      <c r="Q167" s="113"/>
      <c r="R167" s="113"/>
      <c r="S167" s="113"/>
      <c r="T167" s="113"/>
      <c r="U167" s="113"/>
      <c r="V167" s="113"/>
      <c r="W167" s="113"/>
      <c r="X167" s="113"/>
      <c r="Y167" s="113"/>
      <c r="Z167" s="111"/>
    </row>
    <row r="168" spans="1:27" ht="20.100000000000001" customHeight="1" x14ac:dyDescent="0.15">
      <c r="A168" s="88"/>
      <c r="B168" s="88"/>
      <c r="C168" s="115"/>
      <c r="D168" s="112"/>
      <c r="E168" s="112"/>
      <c r="F168" s="112"/>
      <c r="G168" s="112"/>
      <c r="H168" s="112"/>
      <c r="I168" s="109"/>
      <c r="J168" s="114" t="s">
        <v>150</v>
      </c>
      <c r="K168" s="113"/>
      <c r="L168" s="113"/>
      <c r="M168" s="113"/>
      <c r="N168" s="113"/>
      <c r="O168" s="113"/>
      <c r="P168" s="113"/>
      <c r="Q168" s="113"/>
      <c r="R168" s="113"/>
      <c r="S168" s="113"/>
      <c r="T168" s="113"/>
      <c r="U168" s="113"/>
      <c r="V168" s="113"/>
      <c r="W168" s="113"/>
      <c r="X168" s="113"/>
      <c r="Y168" s="113"/>
      <c r="Z168" s="111"/>
    </row>
    <row r="169" spans="1:27" ht="20.100000000000001" customHeight="1" x14ac:dyDescent="0.15">
      <c r="A169" s="88">
        <f>IFERROR(IF(OR(AND($I153="する",NOT(IFERROR(SEARCH("@",$I169),0)&gt;0))),1001,0),3)</f>
        <v>0</v>
      </c>
      <c r="B169" s="88"/>
      <c r="C169" s="106"/>
      <c r="D169" s="107">
        <v>9</v>
      </c>
      <c r="E169" s="83" t="s">
        <v>113</v>
      </c>
      <c r="I169" s="35"/>
      <c r="J169" s="35"/>
      <c r="K169" s="35"/>
      <c r="L169" s="35"/>
      <c r="M169" s="35"/>
      <c r="N169" s="35"/>
      <c r="O169" s="35"/>
      <c r="P169" s="35"/>
      <c r="Q169" s="39"/>
      <c r="R169" s="35"/>
      <c r="S169" s="35"/>
      <c r="T169" s="35"/>
      <c r="U169" s="35"/>
      <c r="V169" s="35"/>
      <c r="W169" s="35"/>
      <c r="X169" s="35"/>
      <c r="Y169" s="35"/>
      <c r="Z169" s="111"/>
    </row>
    <row r="170" spans="1:27" ht="20.100000000000001" customHeight="1" x14ac:dyDescent="0.15">
      <c r="A170" s="88"/>
      <c r="B170" s="88"/>
      <c r="C170" s="115"/>
      <c r="D170" s="112"/>
      <c r="E170" s="112"/>
      <c r="F170" s="112"/>
      <c r="G170" s="112"/>
      <c r="H170" s="112"/>
      <c r="I170" s="109"/>
      <c r="J170" s="120" t="s">
        <v>176</v>
      </c>
      <c r="K170" s="137"/>
      <c r="L170" s="113"/>
      <c r="M170" s="113"/>
      <c r="N170" s="113"/>
      <c r="O170" s="113"/>
      <c r="P170" s="113"/>
      <c r="Q170" s="138"/>
      <c r="R170" s="113"/>
      <c r="S170" s="113"/>
      <c r="T170" s="113"/>
      <c r="U170" s="113"/>
      <c r="V170" s="113"/>
      <c r="W170" s="113"/>
      <c r="X170" s="113"/>
      <c r="Y170" s="113"/>
      <c r="Z170" s="111"/>
    </row>
    <row r="171" spans="1:27" ht="20.100000000000001" customHeight="1" x14ac:dyDescent="0.15">
      <c r="A171" s="88"/>
      <c r="B171" s="88"/>
      <c r="C171" s="126"/>
      <c r="D171" s="127"/>
      <c r="E171" s="127"/>
      <c r="F171" s="127"/>
      <c r="G171" s="127"/>
      <c r="H171" s="127"/>
      <c r="I171" s="128"/>
      <c r="J171" s="128"/>
      <c r="K171" s="129"/>
      <c r="L171" s="128"/>
      <c r="M171" s="128"/>
      <c r="N171" s="128"/>
      <c r="O171" s="128"/>
      <c r="P171" s="128"/>
      <c r="Q171" s="128"/>
      <c r="R171" s="128"/>
      <c r="S171" s="128"/>
      <c r="T171" s="128"/>
      <c r="U171" s="128"/>
      <c r="V171" s="128"/>
      <c r="W171" s="128"/>
      <c r="X171" s="128"/>
      <c r="Y171" s="157"/>
      <c r="Z171" s="130"/>
      <c r="AA171" s="144"/>
    </row>
    <row r="172" spans="1:27" ht="20.100000000000001" customHeight="1" x14ac:dyDescent="0.15">
      <c r="A172" s="88"/>
      <c r="B172" s="88"/>
      <c r="C172" s="112"/>
      <c r="D172" s="112"/>
      <c r="E172" s="112"/>
      <c r="F172" s="112"/>
      <c r="G172" s="112"/>
      <c r="H172" s="112"/>
      <c r="I172" s="132"/>
      <c r="J172" s="132"/>
      <c r="K172" s="132"/>
      <c r="L172" s="132"/>
      <c r="M172" s="132"/>
      <c r="N172" s="132"/>
      <c r="O172" s="132"/>
      <c r="P172" s="132"/>
      <c r="Q172" s="132"/>
      <c r="R172" s="132"/>
      <c r="S172" s="132"/>
      <c r="T172" s="132"/>
      <c r="U172" s="132"/>
      <c r="V172" s="132"/>
      <c r="W172" s="132"/>
      <c r="X172" s="132"/>
      <c r="Y172" s="158"/>
      <c r="Z172" s="112"/>
      <c r="AA172" s="144"/>
    </row>
    <row r="173" spans="1:27" ht="20.100000000000001" customHeight="1" x14ac:dyDescent="0.15">
      <c r="A173" s="88"/>
      <c r="B173" s="88"/>
      <c r="C173" s="112"/>
      <c r="D173" s="112"/>
      <c r="E173" s="112"/>
      <c r="F173" s="112"/>
      <c r="G173" s="112"/>
      <c r="H173" s="112"/>
      <c r="I173" s="112"/>
      <c r="J173" s="132"/>
      <c r="K173" s="143"/>
      <c r="L173" s="112"/>
      <c r="M173" s="112"/>
      <c r="N173" s="112"/>
      <c r="O173" s="112"/>
      <c r="P173" s="112"/>
      <c r="Q173" s="112"/>
      <c r="R173" s="112"/>
      <c r="S173" s="112"/>
      <c r="T173" s="112"/>
      <c r="U173" s="112"/>
      <c r="V173" s="112"/>
      <c r="W173" s="112"/>
      <c r="X173" s="112"/>
      <c r="Y173" s="112"/>
      <c r="Z173" s="112"/>
    </row>
    <row r="174" spans="1:27" ht="20.100000000000001" customHeight="1" x14ac:dyDescent="0.15">
      <c r="A174" s="88"/>
      <c r="B174" s="88"/>
      <c r="C174" s="99" t="s">
        <v>15</v>
      </c>
      <c r="D174" s="100"/>
      <c r="E174" s="100"/>
      <c r="F174" s="100"/>
      <c r="G174" s="100"/>
      <c r="H174" s="101"/>
      <c r="I174" s="159"/>
      <c r="J174" s="160"/>
      <c r="K174" s="160"/>
      <c r="L174" s="160"/>
    </row>
    <row r="175" spans="1:27" ht="20.100000000000001" customHeight="1" x14ac:dyDescent="0.15">
      <c r="A175" s="88"/>
      <c r="B175" s="88"/>
      <c r="C175" s="102"/>
      <c r="D175" s="134"/>
      <c r="E175" s="134"/>
      <c r="F175" s="134"/>
      <c r="G175" s="134"/>
      <c r="H175" s="134"/>
      <c r="I175" s="134"/>
      <c r="J175" s="134"/>
      <c r="K175" s="134"/>
      <c r="L175" s="134"/>
      <c r="M175" s="104"/>
      <c r="N175" s="104"/>
      <c r="O175" s="104"/>
      <c r="P175" s="104"/>
      <c r="Q175" s="161"/>
      <c r="R175" s="104"/>
      <c r="S175" s="104"/>
      <c r="T175" s="104"/>
      <c r="U175" s="104"/>
      <c r="V175" s="104"/>
      <c r="W175" s="104"/>
      <c r="X175" s="104"/>
      <c r="Y175" s="161"/>
      <c r="Z175" s="162"/>
    </row>
    <row r="176" spans="1:27" ht="20.100000000000001" customHeight="1" x14ac:dyDescent="0.15">
      <c r="A176" s="88">
        <f>IFERROR(IF(TRIM($I176)="",1001,0),3)</f>
        <v>1001</v>
      </c>
      <c r="B176" s="88"/>
      <c r="C176" s="106"/>
      <c r="D176" s="107">
        <v>1</v>
      </c>
      <c r="E176" s="83" t="s">
        <v>6</v>
      </c>
      <c r="I176" s="59"/>
      <c r="J176" s="59"/>
      <c r="K176" s="59"/>
      <c r="L176" s="59"/>
      <c r="M176" s="59"/>
      <c r="N176" s="112" t="s">
        <v>7</v>
      </c>
      <c r="O176" s="112"/>
      <c r="P176" s="112"/>
      <c r="Q176" s="112"/>
      <c r="R176" s="112"/>
      <c r="S176" s="112"/>
      <c r="T176" s="112"/>
      <c r="U176" s="112"/>
      <c r="V176" s="112"/>
      <c r="W176" s="112"/>
      <c r="X176" s="112"/>
      <c r="Y176" s="112"/>
      <c r="Z176" s="111"/>
    </row>
    <row r="177" spans="1:26" ht="20.100000000000001" customHeight="1" x14ac:dyDescent="0.15">
      <c r="A177" s="88"/>
      <c r="B177" s="88"/>
      <c r="C177" s="115"/>
      <c r="D177" s="112"/>
      <c r="E177" s="112"/>
      <c r="F177" s="112"/>
      <c r="G177" s="112"/>
      <c r="H177" s="112"/>
      <c r="I177" s="109"/>
      <c r="J177" s="114" t="s">
        <v>170</v>
      </c>
      <c r="K177" s="114"/>
      <c r="L177" s="114"/>
      <c r="M177" s="114"/>
      <c r="N177" s="114"/>
      <c r="O177" s="114"/>
      <c r="P177" s="114"/>
      <c r="Q177" s="114"/>
      <c r="R177" s="114"/>
      <c r="S177" s="114"/>
      <c r="T177" s="114"/>
      <c r="U177" s="114"/>
      <c r="V177" s="114"/>
      <c r="W177" s="114"/>
      <c r="X177" s="114"/>
      <c r="Y177" s="114"/>
      <c r="Z177" s="111"/>
    </row>
    <row r="178" spans="1:26" ht="20.100000000000001" customHeight="1" x14ac:dyDescent="0.15">
      <c r="A178" s="88"/>
      <c r="B178" s="88"/>
      <c r="C178" s="106"/>
      <c r="D178" s="107">
        <f>D176+1</f>
        <v>2</v>
      </c>
      <c r="E178" s="83" t="s">
        <v>103</v>
      </c>
      <c r="I178" s="59"/>
      <c r="J178" s="59"/>
      <c r="K178" s="59"/>
      <c r="L178" s="59"/>
      <c r="M178" s="59"/>
      <c r="N178" s="112" t="s">
        <v>7</v>
      </c>
      <c r="O178" s="59"/>
      <c r="P178" s="60"/>
      <c r="Q178" s="60"/>
      <c r="R178" s="112" t="s">
        <v>114</v>
      </c>
      <c r="S178" s="112"/>
      <c r="T178" s="112"/>
      <c r="U178" s="112"/>
      <c r="V178" s="112"/>
      <c r="W178" s="112"/>
      <c r="X178" s="112"/>
      <c r="Y178" s="112"/>
      <c r="Z178" s="111"/>
    </row>
    <row r="179" spans="1:26" ht="20.100000000000001" customHeight="1" x14ac:dyDescent="0.15">
      <c r="A179" s="88"/>
      <c r="B179" s="88"/>
      <c r="C179" s="115"/>
      <c r="D179" s="112"/>
      <c r="E179" s="112"/>
      <c r="F179" s="112"/>
      <c r="G179" s="112"/>
      <c r="H179" s="112"/>
      <c r="I179" s="109"/>
      <c r="J179" s="114" t="s">
        <v>173</v>
      </c>
      <c r="K179" s="114"/>
      <c r="L179" s="114"/>
      <c r="M179" s="114"/>
      <c r="N179" s="114"/>
      <c r="O179" s="114"/>
      <c r="P179" s="114"/>
      <c r="Q179" s="114"/>
      <c r="R179" s="114"/>
      <c r="S179" s="114"/>
      <c r="T179" s="114"/>
      <c r="U179" s="114"/>
      <c r="V179" s="114"/>
      <c r="W179" s="114"/>
      <c r="X179" s="114"/>
      <c r="Y179" s="114"/>
      <c r="Z179" s="111"/>
    </row>
    <row r="180" spans="1:26" ht="20.100000000000001" customHeight="1" x14ac:dyDescent="0.15">
      <c r="A180" s="88"/>
      <c r="B180" s="88"/>
      <c r="C180" s="106"/>
      <c r="D180" s="107">
        <f>D178+1</f>
        <v>3</v>
      </c>
      <c r="E180" s="83" t="s">
        <v>104</v>
      </c>
      <c r="I180" s="70"/>
      <c r="J180" s="61"/>
      <c r="K180" s="61"/>
      <c r="L180" s="61"/>
      <c r="M180" s="61"/>
      <c r="N180" s="112"/>
      <c r="O180" s="112"/>
      <c r="P180" s="112"/>
      <c r="Q180" s="112"/>
      <c r="R180" s="112"/>
      <c r="S180" s="112"/>
      <c r="T180" s="112"/>
      <c r="U180" s="112"/>
      <c r="V180" s="112"/>
      <c r="W180" s="112"/>
      <c r="X180" s="112"/>
      <c r="Y180" s="112"/>
      <c r="Z180" s="111"/>
    </row>
    <row r="181" spans="1:26" ht="20.100000000000001" customHeight="1" x14ac:dyDescent="0.15">
      <c r="A181" s="88"/>
      <c r="B181" s="88"/>
      <c r="C181" s="115"/>
      <c r="D181" s="112"/>
      <c r="E181" s="112"/>
      <c r="F181" s="112"/>
      <c r="G181" s="112"/>
      <c r="H181" s="112"/>
      <c r="I181" s="109"/>
      <c r="J181" s="114" t="str">
        <f>日付例&amp;"　年月日を入力してください。個人の場合や設立日が1900/3/31以前の場合は、入力不要です。"</f>
        <v>例)2024/4/1、R6/4/1　年月日を入力してください。個人の場合や設立日が1900/3/31以前の場合は、入力不要です。</v>
      </c>
      <c r="K181" s="113"/>
      <c r="L181" s="113"/>
      <c r="M181" s="113"/>
      <c r="N181" s="113"/>
      <c r="O181" s="113"/>
      <c r="P181" s="113"/>
      <c r="Q181" s="113"/>
      <c r="R181" s="113"/>
      <c r="S181" s="113"/>
      <c r="T181" s="113"/>
      <c r="U181" s="113"/>
      <c r="V181" s="113"/>
      <c r="W181" s="113"/>
      <c r="X181" s="113"/>
      <c r="Y181" s="113"/>
      <c r="Z181" s="111"/>
    </row>
    <row r="182" spans="1:26" ht="20.100000000000001" customHeight="1" x14ac:dyDescent="0.15">
      <c r="A182" s="88"/>
      <c r="B182" s="88"/>
      <c r="C182" s="106"/>
      <c r="D182" s="107">
        <f>D180+1</f>
        <v>4</v>
      </c>
      <c r="E182" s="83" t="s">
        <v>178</v>
      </c>
      <c r="I182" s="163"/>
      <c r="J182" s="163"/>
      <c r="K182" s="163"/>
      <c r="L182" s="163"/>
      <c r="M182" s="112"/>
      <c r="N182" s="112"/>
      <c r="O182" s="112"/>
      <c r="P182" s="112"/>
      <c r="Q182" s="112"/>
      <c r="R182" s="112"/>
      <c r="S182" s="112"/>
      <c r="T182" s="112"/>
      <c r="U182" s="112"/>
      <c r="V182" s="112"/>
      <c r="W182" s="112"/>
      <c r="X182" s="112"/>
      <c r="Z182" s="155"/>
    </row>
    <row r="183" spans="1:26" ht="20.100000000000001" customHeight="1" x14ac:dyDescent="0.15">
      <c r="A183" s="88">
        <f>IFERROR(IF(TRIM($I183)="",1001,0),3)</f>
        <v>1001</v>
      </c>
      <c r="B183" s="88"/>
      <c r="C183" s="106"/>
      <c r="E183" s="164" t="s">
        <v>157</v>
      </c>
      <c r="F183" s="165"/>
      <c r="G183" s="165"/>
      <c r="H183" s="166"/>
      <c r="I183" s="67"/>
      <c r="J183" s="68"/>
      <c r="K183" s="68"/>
      <c r="L183" s="68"/>
      <c r="M183" s="69"/>
      <c r="Y183" s="112"/>
      <c r="Z183" s="155"/>
    </row>
    <row r="184" spans="1:26" ht="20.100000000000001" customHeight="1" x14ac:dyDescent="0.15">
      <c r="A184" s="88">
        <f>IFERROR(IF(TRIM($I184)="",1001,0),3)</f>
        <v>1001</v>
      </c>
      <c r="B184" s="88"/>
      <c r="C184" s="106"/>
      <c r="D184" s="107"/>
      <c r="E184" s="167" t="s">
        <v>158</v>
      </c>
      <c r="F184" s="168"/>
      <c r="G184" s="168"/>
      <c r="H184" s="169"/>
      <c r="I184" s="56"/>
      <c r="J184" s="57"/>
      <c r="K184" s="57"/>
      <c r="L184" s="57"/>
      <c r="M184" s="58"/>
      <c r="Y184" s="112"/>
      <c r="Z184" s="155"/>
    </row>
    <row r="185" spans="1:26" ht="20.100000000000001" customHeight="1" x14ac:dyDescent="0.15">
      <c r="A185" s="88">
        <f>IFERROR(IF(TRIM($I185)="",1001,0),3)</f>
        <v>1001</v>
      </c>
      <c r="B185" s="88"/>
      <c r="C185" s="106"/>
      <c r="D185" s="107"/>
      <c r="E185" s="170" t="s">
        <v>159</v>
      </c>
      <c r="F185" s="171"/>
      <c r="G185" s="171"/>
      <c r="H185" s="172"/>
      <c r="I185" s="56"/>
      <c r="J185" s="57"/>
      <c r="K185" s="57"/>
      <c r="L185" s="57"/>
      <c r="M185" s="58"/>
      <c r="Y185" s="112"/>
      <c r="Z185" s="155"/>
    </row>
    <row r="186" spans="1:26" ht="20.100000000000001" customHeight="1" x14ac:dyDescent="0.15">
      <c r="A186" s="88"/>
      <c r="B186" s="88"/>
      <c r="C186" s="106"/>
      <c r="D186" s="107"/>
      <c r="E186" s="167" t="s">
        <v>160</v>
      </c>
      <c r="F186" s="168"/>
      <c r="G186" s="168"/>
      <c r="H186" s="169"/>
      <c r="I186" s="173">
        <f>I183+I184+I185</f>
        <v>0</v>
      </c>
      <c r="J186" s="174"/>
      <c r="K186" s="174"/>
      <c r="L186" s="174"/>
      <c r="M186" s="175"/>
      <c r="Y186" s="112"/>
      <c r="Z186" s="155"/>
    </row>
    <row r="187" spans="1:26" ht="20.100000000000001" customHeight="1" x14ac:dyDescent="0.15">
      <c r="A187" s="88">
        <f>IFERROR(IF(TRIM($I187)="",1001,0),3)</f>
        <v>1001</v>
      </c>
      <c r="B187" s="88"/>
      <c r="C187" s="106"/>
      <c r="D187" s="107"/>
      <c r="E187" s="176" t="s">
        <v>161</v>
      </c>
      <c r="F187" s="177"/>
      <c r="G187" s="177"/>
      <c r="H187" s="178"/>
      <c r="I187" s="64"/>
      <c r="J187" s="65"/>
      <c r="K187" s="65"/>
      <c r="L187" s="65"/>
      <c r="M187" s="66"/>
      <c r="Y187" s="112"/>
      <c r="Z187" s="155"/>
    </row>
    <row r="188" spans="1:26" ht="20.100000000000001" customHeight="1" x14ac:dyDescent="0.15">
      <c r="A188" s="88"/>
      <c r="B188" s="88"/>
      <c r="C188" s="106"/>
      <c r="D188" s="107"/>
      <c r="E188" s="179"/>
      <c r="F188" s="180"/>
      <c r="G188" s="181"/>
      <c r="H188" s="181"/>
      <c r="I188" s="182"/>
      <c r="J188" s="181"/>
      <c r="K188" s="181"/>
      <c r="Y188" s="112"/>
      <c r="Z188" s="155"/>
    </row>
    <row r="189" spans="1:26" s="190" customFormat="1" ht="20.100000000000001" customHeight="1" x14ac:dyDescent="0.15">
      <c r="A189" s="183">
        <f>IFERROR(IF(TRIM($I189)="",1001,0),3)</f>
        <v>1001</v>
      </c>
      <c r="B189" s="183"/>
      <c r="C189" s="184"/>
      <c r="D189" s="107">
        <v>5</v>
      </c>
      <c r="E189" s="185" t="s">
        <v>183</v>
      </c>
      <c r="F189" s="186"/>
      <c r="G189" s="186"/>
      <c r="H189" s="186"/>
      <c r="I189" s="59"/>
      <c r="J189" s="59"/>
      <c r="K189" s="59"/>
      <c r="L189" s="59"/>
      <c r="M189" s="59"/>
      <c r="N189" s="187" t="s">
        <v>184</v>
      </c>
      <c r="O189" s="187"/>
      <c r="P189" s="187"/>
      <c r="Q189" s="188"/>
      <c r="R189" s="187"/>
      <c r="S189" s="187"/>
      <c r="T189" s="187"/>
      <c r="U189" s="188"/>
      <c r="V189" s="189"/>
      <c r="Z189" s="191"/>
    </row>
    <row r="190" spans="1:26" ht="20.100000000000001" customHeight="1" x14ac:dyDescent="0.15">
      <c r="A190" s="88"/>
      <c r="B190" s="88"/>
      <c r="C190" s="115"/>
      <c r="D190" s="112"/>
      <c r="E190" s="112"/>
      <c r="F190" s="112"/>
      <c r="G190" s="112"/>
      <c r="H190" s="112"/>
      <c r="I190" s="109"/>
      <c r="J190" s="114"/>
      <c r="K190" s="114"/>
      <c r="L190" s="114"/>
      <c r="M190" s="114"/>
      <c r="N190" s="114"/>
      <c r="O190" s="114"/>
      <c r="P190" s="114"/>
      <c r="Q190" s="114"/>
      <c r="R190" s="114"/>
      <c r="S190" s="114"/>
      <c r="T190" s="114"/>
      <c r="U190" s="114"/>
      <c r="V190" s="114"/>
      <c r="W190" s="114"/>
      <c r="X190" s="114"/>
      <c r="Y190" s="114"/>
      <c r="Z190" s="111"/>
    </row>
    <row r="191" spans="1:26" ht="20.100000000000001" customHeight="1" x14ac:dyDescent="0.15">
      <c r="A191" s="88">
        <f>IFERROR(IF(NOT(OR($I191="有",$I191="適用除外")),1001,0),3)</f>
        <v>1001</v>
      </c>
      <c r="B191" s="88"/>
      <c r="C191" s="106"/>
      <c r="D191" s="107">
        <f>D189+1</f>
        <v>6</v>
      </c>
      <c r="E191" s="83" t="s">
        <v>207</v>
      </c>
      <c r="I191" s="35"/>
      <c r="J191" s="61"/>
      <c r="K191" s="61"/>
      <c r="L191" s="61"/>
      <c r="M191" s="61"/>
      <c r="N191" s="112"/>
      <c r="O191" s="112"/>
      <c r="P191" s="112"/>
      <c r="Q191" s="112"/>
      <c r="R191" s="112"/>
      <c r="S191" s="112"/>
      <c r="T191" s="112"/>
      <c r="U191" s="112"/>
      <c r="V191" s="112"/>
      <c r="W191" s="112"/>
      <c r="X191" s="112"/>
      <c r="Y191" s="112"/>
      <c r="Z191" s="111"/>
    </row>
    <row r="192" spans="1:26" ht="20.100000000000001" customHeight="1" x14ac:dyDescent="0.15">
      <c r="A192" s="88"/>
      <c r="B192" s="88"/>
      <c r="C192" s="106"/>
      <c r="D192" s="107"/>
      <c r="I192" s="192"/>
      <c r="J192" s="121" t="s">
        <v>211</v>
      </c>
      <c r="K192" s="192"/>
      <c r="L192" s="192"/>
      <c r="M192" s="192"/>
      <c r="N192" s="112"/>
      <c r="O192" s="112"/>
      <c r="P192" s="112"/>
      <c r="Q192" s="112"/>
      <c r="R192" s="112"/>
      <c r="S192" s="112"/>
      <c r="T192" s="112"/>
      <c r="U192" s="112"/>
      <c r="V192" s="112"/>
      <c r="W192" s="112"/>
      <c r="X192" s="112"/>
      <c r="Y192" s="112"/>
      <c r="Z192" s="111"/>
    </row>
    <row r="193" spans="1:27" ht="20.100000000000001" customHeight="1" x14ac:dyDescent="0.15">
      <c r="A193" s="88">
        <f>IFERROR(IF(OR(TRIM($I193)="",$I193="無"),1001,0),3)</f>
        <v>1001</v>
      </c>
      <c r="B193" s="88"/>
      <c r="C193" s="106"/>
      <c r="D193" s="107">
        <f>D191+1</f>
        <v>7</v>
      </c>
      <c r="E193" s="83" t="s">
        <v>208</v>
      </c>
      <c r="I193" s="35"/>
      <c r="J193" s="61"/>
      <c r="K193" s="61"/>
      <c r="L193" s="61"/>
      <c r="M193" s="61"/>
      <c r="N193" s="112"/>
      <c r="O193" s="112"/>
      <c r="P193" s="112"/>
      <c r="Q193" s="112"/>
      <c r="R193" s="112"/>
      <c r="S193" s="112"/>
      <c r="T193" s="112"/>
      <c r="U193" s="112"/>
      <c r="V193" s="112"/>
      <c r="W193" s="112"/>
      <c r="X193" s="112"/>
      <c r="Y193" s="112"/>
      <c r="Z193" s="111"/>
    </row>
    <row r="194" spans="1:27" ht="20.100000000000001" customHeight="1" x14ac:dyDescent="0.15">
      <c r="A194" s="88"/>
      <c r="B194" s="88"/>
      <c r="C194" s="106"/>
      <c r="D194" s="107"/>
      <c r="I194" s="192"/>
      <c r="J194" s="121" t="s">
        <v>212</v>
      </c>
      <c r="K194" s="192"/>
      <c r="L194" s="192"/>
      <c r="M194" s="192"/>
      <c r="N194" s="112"/>
      <c r="O194" s="112"/>
      <c r="P194" s="112"/>
      <c r="Q194" s="112"/>
      <c r="R194" s="112"/>
      <c r="S194" s="112"/>
      <c r="T194" s="112"/>
      <c r="U194" s="112"/>
      <c r="V194" s="112"/>
      <c r="W194" s="112"/>
      <c r="X194" s="112"/>
      <c r="Y194" s="112"/>
      <c r="Z194" s="111"/>
    </row>
    <row r="195" spans="1:27" ht="20.100000000000001" customHeight="1" x14ac:dyDescent="0.15">
      <c r="A195" s="88">
        <f>IFERROR(IF(OR(TRIM($I195)="",$I195="無"),1001,0),3)</f>
        <v>1001</v>
      </c>
      <c r="B195" s="88"/>
      <c r="C195" s="106"/>
      <c r="D195" s="107">
        <f>D193+1</f>
        <v>8</v>
      </c>
      <c r="E195" s="83" t="s">
        <v>209</v>
      </c>
      <c r="I195" s="35"/>
      <c r="J195" s="61"/>
      <c r="K195" s="61"/>
      <c r="L195" s="61"/>
      <c r="M195" s="61"/>
      <c r="N195" s="112"/>
      <c r="O195" s="112"/>
      <c r="P195" s="112"/>
      <c r="Q195" s="112"/>
      <c r="R195" s="112"/>
      <c r="S195" s="112"/>
      <c r="T195" s="112"/>
      <c r="U195" s="112"/>
      <c r="V195" s="112"/>
      <c r="W195" s="112"/>
      <c r="X195" s="112"/>
      <c r="Y195" s="112"/>
      <c r="Z195" s="111"/>
    </row>
    <row r="196" spans="1:27" ht="20.100000000000001" customHeight="1" x14ac:dyDescent="0.15">
      <c r="B196" s="88"/>
      <c r="C196" s="106"/>
      <c r="D196" s="107"/>
      <c r="E196" s="193" t="s">
        <v>210</v>
      </c>
      <c r="I196" s="192"/>
      <c r="J196" s="121" t="s">
        <v>212</v>
      </c>
      <c r="K196" s="192"/>
      <c r="L196" s="192"/>
      <c r="M196" s="192"/>
      <c r="N196" s="112"/>
      <c r="O196" s="112"/>
      <c r="P196" s="112"/>
      <c r="Q196" s="112"/>
      <c r="R196" s="112"/>
      <c r="S196" s="112"/>
      <c r="T196" s="112"/>
      <c r="U196" s="112"/>
      <c r="V196" s="112"/>
      <c r="W196" s="112"/>
      <c r="X196" s="112"/>
      <c r="Y196" s="112"/>
      <c r="Z196" s="111"/>
    </row>
    <row r="197" spans="1:27" ht="20.100000000000001" customHeight="1" x14ac:dyDescent="0.15">
      <c r="A197" s="81">
        <f>IFERROR(IF(TRIM($I197)="",1001,0),3)</f>
        <v>1001</v>
      </c>
      <c r="B197" s="81"/>
      <c r="C197" s="106"/>
      <c r="D197" s="107">
        <f>D195+1</f>
        <v>9</v>
      </c>
      <c r="E197" s="83" t="s">
        <v>185</v>
      </c>
      <c r="I197" s="35"/>
      <c r="J197" s="35"/>
      <c r="K197" s="35"/>
      <c r="L197" s="35"/>
      <c r="M197" s="35"/>
      <c r="V197" s="112"/>
      <c r="Z197" s="155"/>
    </row>
    <row r="198" spans="1:27" ht="20.100000000000001" customHeight="1" x14ac:dyDescent="0.15">
      <c r="A198" s="81"/>
      <c r="B198" s="81"/>
      <c r="C198" s="106"/>
      <c r="D198" s="107"/>
      <c r="E198" s="136"/>
      <c r="F198" s="112"/>
      <c r="G198" s="112"/>
      <c r="H198" s="112"/>
      <c r="I198" s="194"/>
      <c r="J198" s="124" t="s">
        <v>72</v>
      </c>
      <c r="K198" s="136"/>
      <c r="L198" s="136"/>
      <c r="M198" s="136"/>
      <c r="N198" s="136"/>
      <c r="O198" s="136"/>
      <c r="P198" s="136"/>
      <c r="Q198" s="136"/>
      <c r="R198" s="136"/>
      <c r="S198" s="136"/>
      <c r="T198" s="136"/>
      <c r="U198" s="136"/>
      <c r="V198" s="112"/>
      <c r="Z198" s="155"/>
    </row>
    <row r="199" spans="1:27" ht="20.100000000000001" customHeight="1" x14ac:dyDescent="0.15">
      <c r="A199" s="81">
        <f>IFERROR(IF(TRIM($I199)="",1001,0),3)</f>
        <v>1001</v>
      </c>
      <c r="B199" s="81"/>
      <c r="C199" s="106"/>
      <c r="D199" s="107">
        <f>D197+1</f>
        <v>10</v>
      </c>
      <c r="E199" s="83" t="s">
        <v>186</v>
      </c>
      <c r="I199" s="35"/>
      <c r="J199" s="35"/>
      <c r="K199" s="35"/>
      <c r="L199" s="35"/>
      <c r="M199" s="35"/>
      <c r="N199" s="112"/>
      <c r="O199" s="112"/>
      <c r="P199" s="112"/>
      <c r="Q199" s="112"/>
      <c r="R199" s="112"/>
      <c r="S199" s="112"/>
      <c r="T199" s="112"/>
      <c r="U199" s="112"/>
      <c r="V199" s="112"/>
      <c r="Z199" s="155"/>
    </row>
    <row r="200" spans="1:27" ht="20.100000000000001" customHeight="1" x14ac:dyDescent="0.15">
      <c r="A200" s="81"/>
      <c r="B200" s="81"/>
      <c r="C200" s="106"/>
      <c r="D200" s="107"/>
      <c r="E200" s="136"/>
      <c r="F200" s="112"/>
      <c r="G200" s="112"/>
      <c r="H200" s="112"/>
      <c r="I200" s="194"/>
      <c r="J200" s="124" t="s">
        <v>72</v>
      </c>
      <c r="K200" s="136"/>
      <c r="L200" s="136"/>
      <c r="M200" s="136"/>
      <c r="N200" s="136"/>
      <c r="O200" s="136"/>
      <c r="P200" s="136"/>
      <c r="Q200" s="136"/>
      <c r="R200" s="136"/>
      <c r="S200" s="136"/>
      <c r="T200" s="136"/>
      <c r="U200" s="136"/>
      <c r="V200" s="112"/>
      <c r="Z200" s="155"/>
    </row>
    <row r="201" spans="1:27" ht="20.100000000000001" customHeight="1" x14ac:dyDescent="0.15">
      <c r="A201" s="88"/>
      <c r="B201" s="88"/>
      <c r="C201" s="126"/>
      <c r="D201" s="127"/>
      <c r="E201" s="127"/>
      <c r="F201" s="127"/>
      <c r="G201" s="127"/>
      <c r="H201" s="127"/>
      <c r="I201" s="127"/>
      <c r="J201" s="128"/>
      <c r="K201" s="128"/>
      <c r="L201" s="195"/>
      <c r="M201" s="195"/>
      <c r="N201" s="157"/>
      <c r="O201" s="128"/>
      <c r="P201" s="151"/>
      <c r="Q201" s="151"/>
      <c r="R201" s="151"/>
      <c r="S201" s="157"/>
      <c r="T201" s="157"/>
      <c r="U201" s="157"/>
      <c r="V201" s="157"/>
      <c r="W201" s="157"/>
      <c r="X201" s="157"/>
      <c r="Y201" s="128"/>
      <c r="Z201" s="130"/>
    </row>
    <row r="202" spans="1:27" ht="20.100000000000001" customHeight="1" x14ac:dyDescent="0.15">
      <c r="A202" s="88"/>
      <c r="B202" s="88"/>
      <c r="C202" s="112"/>
      <c r="D202" s="112"/>
      <c r="E202" s="112"/>
      <c r="F202" s="112"/>
      <c r="G202" s="112"/>
      <c r="H202" s="112"/>
      <c r="I202" s="112"/>
      <c r="J202" s="132"/>
      <c r="K202" s="132"/>
      <c r="L202" s="196"/>
      <c r="M202" s="132"/>
      <c r="N202" s="158"/>
      <c r="O202" s="132"/>
      <c r="P202" s="152"/>
      <c r="Q202" s="152"/>
      <c r="R202" s="152"/>
      <c r="S202" s="158"/>
      <c r="T202" s="158"/>
      <c r="U202" s="158"/>
      <c r="V202" s="158"/>
      <c r="W202" s="158"/>
      <c r="X202" s="158"/>
      <c r="Y202" s="132"/>
      <c r="Z202" s="112"/>
    </row>
    <row r="203" spans="1:27" ht="20.100000000000001" customHeight="1" x14ac:dyDescent="0.15">
      <c r="A203" s="88"/>
      <c r="B203" s="88"/>
      <c r="C203" s="112"/>
      <c r="D203" s="112"/>
      <c r="E203" s="112"/>
      <c r="F203" s="112"/>
      <c r="G203" s="112"/>
      <c r="H203" s="112"/>
      <c r="I203" s="112"/>
      <c r="J203" s="132"/>
      <c r="K203" s="132"/>
      <c r="L203" s="197"/>
      <c r="M203" s="112"/>
      <c r="N203" s="198"/>
      <c r="O203" s="112"/>
      <c r="P203" s="153"/>
      <c r="Q203" s="153"/>
      <c r="R203" s="153"/>
      <c r="S203" s="198"/>
      <c r="T203" s="198"/>
      <c r="U203" s="198"/>
      <c r="V203" s="198"/>
      <c r="W203" s="198"/>
      <c r="X203" s="198"/>
      <c r="Y203" s="198"/>
      <c r="Z203" s="112"/>
      <c r="AA203" s="198"/>
    </row>
    <row r="204" spans="1:27" ht="20.100000000000001" customHeight="1" x14ac:dyDescent="0.15">
      <c r="A204" s="88"/>
      <c r="B204" s="88"/>
      <c r="C204" s="99" t="s">
        <v>16</v>
      </c>
      <c r="D204" s="100"/>
      <c r="E204" s="100"/>
      <c r="F204" s="100"/>
      <c r="G204" s="100"/>
      <c r="H204" s="101"/>
      <c r="I204" s="199"/>
      <c r="L204" s="200"/>
      <c r="N204" s="144"/>
      <c r="P204" s="201"/>
      <c r="Q204" s="201"/>
      <c r="R204" s="201"/>
      <c r="S204" s="144"/>
      <c r="T204" s="144"/>
      <c r="U204" s="144"/>
      <c r="V204" s="144"/>
      <c r="W204" s="144"/>
      <c r="X204" s="144"/>
      <c r="Y204" s="144"/>
      <c r="AA204" s="144"/>
    </row>
    <row r="205" spans="1:27" ht="20.100000000000001" customHeight="1" x14ac:dyDescent="0.15">
      <c r="A205" s="88"/>
      <c r="B205" s="88"/>
      <c r="C205" s="102"/>
      <c r="D205" s="103"/>
      <c r="E205" s="103"/>
      <c r="F205" s="103"/>
      <c r="G205" s="103"/>
      <c r="H205" s="103"/>
      <c r="I205" s="103"/>
      <c r="J205" s="104"/>
      <c r="K205" s="104"/>
      <c r="L205" s="161"/>
      <c r="M205" s="161"/>
      <c r="N205" s="148"/>
      <c r="O205" s="148"/>
      <c r="P205" s="202"/>
      <c r="Q205" s="202"/>
      <c r="R205" s="202"/>
      <c r="S205" s="148"/>
      <c r="T205" s="148"/>
      <c r="U205" s="148"/>
      <c r="V205" s="148"/>
      <c r="W205" s="148"/>
      <c r="X205" s="148"/>
      <c r="Y205" s="148"/>
      <c r="Z205" s="105"/>
      <c r="AA205" s="144"/>
    </row>
    <row r="206" spans="1:27" ht="15.95" hidden="1" customHeight="1" x14ac:dyDescent="0.15">
      <c r="A206" s="88"/>
      <c r="B206" s="88"/>
      <c r="C206" s="102"/>
      <c r="D206" s="103"/>
      <c r="E206" s="103"/>
      <c r="F206" s="103"/>
      <c r="G206" s="103"/>
      <c r="H206" s="103"/>
      <c r="I206" s="103"/>
      <c r="J206" s="112"/>
      <c r="K206" s="112"/>
      <c r="L206" s="197"/>
      <c r="M206" s="197"/>
      <c r="N206" s="198"/>
      <c r="O206" s="198"/>
      <c r="P206" s="153"/>
      <c r="Q206" s="153"/>
      <c r="R206" s="153"/>
      <c r="S206" s="198"/>
      <c r="T206" s="198"/>
      <c r="U206" s="198"/>
      <c r="V206" s="198"/>
      <c r="W206" s="198"/>
      <c r="X206" s="198"/>
      <c r="Y206" s="198"/>
      <c r="Z206" s="111"/>
      <c r="AA206" s="144"/>
    </row>
    <row r="207" spans="1:27" ht="20.100000000000001" customHeight="1" x14ac:dyDescent="0.15">
      <c r="A207" s="88">
        <f>IFERROR(IF(OR(TRIM($I207)="",OR(NOT(ISNUMBER(VALUE($P207))), TRIM($P207)="", LEN($P207)&lt;&gt;6)),1001,0),3)</f>
        <v>1001</v>
      </c>
      <c r="B207" s="88"/>
      <c r="C207" s="106"/>
      <c r="D207" s="107">
        <v>1</v>
      </c>
      <c r="E207" s="83" t="s">
        <v>105</v>
      </c>
      <c r="I207" s="35"/>
      <c r="J207" s="35"/>
      <c r="K207" s="35"/>
      <c r="L207" s="35"/>
      <c r="M207" s="35"/>
      <c r="N207" s="143" t="s">
        <v>66</v>
      </c>
      <c r="O207" s="203" t="s">
        <v>64</v>
      </c>
      <c r="P207" s="1"/>
      <c r="Q207" s="112" t="s">
        <v>65</v>
      </c>
      <c r="T207" s="112"/>
      <c r="Y207" s="112"/>
      <c r="Z207" s="111"/>
    </row>
    <row r="208" spans="1:27" ht="30" customHeight="1" x14ac:dyDescent="0.15">
      <c r="A208" s="88"/>
      <c r="B208" s="88"/>
      <c r="C208" s="115"/>
      <c r="D208" s="112"/>
      <c r="E208" s="112"/>
      <c r="F208" s="112"/>
      <c r="G208" s="112"/>
      <c r="H208" s="112"/>
      <c r="I208" s="118"/>
      <c r="J208" s="135" t="s">
        <v>108</v>
      </c>
      <c r="K208" s="204"/>
      <c r="L208" s="204"/>
      <c r="M208" s="204"/>
      <c r="N208" s="204"/>
      <c r="O208" s="204"/>
      <c r="P208" s="204"/>
      <c r="Q208" s="204"/>
      <c r="R208" s="204"/>
      <c r="S208" s="204"/>
      <c r="T208" s="204"/>
      <c r="U208" s="204"/>
      <c r="V208" s="204"/>
      <c r="W208" s="204"/>
      <c r="X208" s="204"/>
      <c r="Y208" s="204"/>
      <c r="Z208" s="111"/>
    </row>
    <row r="209" spans="1:27" ht="20.100000000000001" customHeight="1" x14ac:dyDescent="0.15">
      <c r="A209" s="88">
        <f>IFERROR(IF(TRIM($I209)="",1001,0),3)</f>
        <v>1001</v>
      </c>
      <c r="B209" s="88"/>
      <c r="C209" s="106"/>
      <c r="D209" s="107">
        <v>2</v>
      </c>
      <c r="E209" s="83" t="s">
        <v>225</v>
      </c>
      <c r="I209" s="70"/>
      <c r="J209" s="35"/>
      <c r="K209" s="35"/>
      <c r="L209" s="35"/>
      <c r="M209" s="35"/>
      <c r="N209" s="203"/>
      <c r="O209" s="112"/>
      <c r="P209" s="112"/>
      <c r="Q209" s="112"/>
      <c r="R209" s="112"/>
      <c r="S209" s="112"/>
      <c r="T209" s="112"/>
      <c r="U209" s="112"/>
      <c r="V209" s="112"/>
      <c r="W209" s="112"/>
      <c r="X209" s="112"/>
      <c r="Y209" s="112"/>
      <c r="Z209" s="111"/>
    </row>
    <row r="210" spans="1:27" ht="30" customHeight="1" x14ac:dyDescent="0.15">
      <c r="A210" s="88"/>
      <c r="B210" s="88"/>
      <c r="C210" s="115"/>
      <c r="D210" s="112"/>
      <c r="E210" s="136" t="s">
        <v>226</v>
      </c>
      <c r="F210" s="112"/>
      <c r="G210" s="112"/>
      <c r="H210" s="112"/>
      <c r="I210" s="118"/>
      <c r="J210" s="114" t="str">
        <f>日付例&amp;"　年月日を入力してください。"</f>
        <v>例)2024/4/1、R6/4/1　年月日を入力してください。</v>
      </c>
      <c r="K210" s="114"/>
      <c r="L210" s="114"/>
      <c r="M210" s="114"/>
      <c r="N210" s="114"/>
      <c r="O210" s="114"/>
      <c r="P210" s="114"/>
      <c r="Q210" s="114"/>
      <c r="R210" s="114"/>
      <c r="S210" s="114"/>
      <c r="T210" s="114"/>
      <c r="U210" s="114"/>
      <c r="V210" s="114"/>
      <c r="W210" s="114"/>
      <c r="X210" s="114"/>
      <c r="Y210" s="114"/>
      <c r="Z210" s="111"/>
    </row>
    <row r="211" spans="1:27" ht="20.100000000000001" customHeight="1" x14ac:dyDescent="0.15">
      <c r="A211" s="88"/>
      <c r="B211" s="88"/>
      <c r="C211" s="115"/>
      <c r="D211" s="107">
        <v>3</v>
      </c>
      <c r="E211" s="83" t="s">
        <v>146</v>
      </c>
      <c r="G211" s="112"/>
      <c r="H211" s="112"/>
      <c r="I211" s="118"/>
      <c r="J211" s="114"/>
      <c r="K211" s="114"/>
      <c r="L211" s="114"/>
      <c r="M211" s="114"/>
      <c r="N211" s="114"/>
      <c r="O211" s="114"/>
      <c r="P211" s="114"/>
      <c r="Q211" s="114"/>
      <c r="R211" s="114"/>
      <c r="S211" s="114"/>
      <c r="T211" s="114"/>
      <c r="U211" s="114"/>
      <c r="V211" s="114"/>
      <c r="W211" s="114"/>
      <c r="X211" s="114"/>
      <c r="Y211" s="114"/>
      <c r="Z211" s="111"/>
    </row>
    <row r="212" spans="1:27" ht="60" customHeight="1" x14ac:dyDescent="0.15">
      <c r="A212" s="88"/>
      <c r="B212" s="88"/>
      <c r="C212" s="102"/>
      <c r="E212" s="205" t="s">
        <v>213</v>
      </c>
      <c r="F212" s="205"/>
      <c r="G212" s="205"/>
      <c r="H212" s="205"/>
      <c r="I212" s="205"/>
      <c r="J212" s="205"/>
      <c r="K212" s="205"/>
      <c r="L212" s="205"/>
      <c r="M212" s="205"/>
      <c r="N212" s="205"/>
      <c r="O212" s="205"/>
      <c r="P212" s="205"/>
      <c r="Q212" s="205"/>
      <c r="R212" s="205"/>
      <c r="S212" s="205"/>
      <c r="T212" s="205"/>
      <c r="U212" s="205"/>
      <c r="V212" s="205"/>
      <c r="W212" s="205"/>
      <c r="X212" s="205"/>
      <c r="Y212" s="205"/>
      <c r="Z212" s="111"/>
      <c r="AA212" s="144"/>
    </row>
    <row r="213" spans="1:27" ht="27.6" customHeight="1" x14ac:dyDescent="0.15">
      <c r="A213" s="88"/>
      <c r="B213" s="88"/>
      <c r="C213" s="102"/>
      <c r="E213" s="206" t="s">
        <v>174</v>
      </c>
      <c r="F213" s="207"/>
      <c r="G213" s="207"/>
      <c r="H213" s="207"/>
      <c r="I213" s="207"/>
      <c r="J213" s="207"/>
      <c r="K213" s="207"/>
      <c r="L213" s="208" t="s">
        <v>8</v>
      </c>
      <c r="M213" s="209"/>
      <c r="N213" s="210" t="s">
        <v>175</v>
      </c>
      <c r="O213" s="210"/>
      <c r="P213" s="208" t="s">
        <v>194</v>
      </c>
      <c r="Q213" s="208"/>
      <c r="R213" s="208" t="s">
        <v>195</v>
      </c>
      <c r="S213" s="208"/>
      <c r="T213" s="211" t="s">
        <v>193</v>
      </c>
      <c r="U213" s="212"/>
      <c r="V213" s="212"/>
      <c r="W213" s="212"/>
      <c r="X213" s="212"/>
      <c r="Y213" s="213"/>
      <c r="Z213" s="111"/>
      <c r="AA213" s="144"/>
    </row>
    <row r="214" spans="1:27" ht="30" customHeight="1" x14ac:dyDescent="0.15">
      <c r="A214" s="88">
        <f>IFERROR(IF(COUNTIF($L215:$L244,"○")&lt;1,1001,0),3)</f>
        <v>1001</v>
      </c>
      <c r="B214" s="273"/>
      <c r="C214" s="106"/>
      <c r="E214" s="214"/>
      <c r="F214" s="215"/>
      <c r="G214" s="215"/>
      <c r="H214" s="215"/>
      <c r="I214" s="215"/>
      <c r="J214" s="215"/>
      <c r="K214" s="215"/>
      <c r="L214" s="216"/>
      <c r="M214" s="216"/>
      <c r="N214" s="217"/>
      <c r="O214" s="217"/>
      <c r="P214" s="218"/>
      <c r="Q214" s="218"/>
      <c r="R214" s="218"/>
      <c r="S214" s="218"/>
      <c r="T214" s="219" t="s">
        <v>187</v>
      </c>
      <c r="U214" s="220" t="s">
        <v>188</v>
      </c>
      <c r="V214" s="221" t="s">
        <v>189</v>
      </c>
      <c r="W214" s="221" t="s">
        <v>190</v>
      </c>
      <c r="X214" s="222" t="s">
        <v>191</v>
      </c>
      <c r="Y214" s="223" t="s">
        <v>192</v>
      </c>
      <c r="Z214" s="111"/>
      <c r="AA214" s="198"/>
    </row>
    <row r="215" spans="1:27" ht="20.100000000000001" customHeight="1" x14ac:dyDescent="0.15">
      <c r="A215" s="88">
        <f>IFERROR(IF(AND($L215="○", OR(TRIM($N215)="",TRIM($P215)="",TRIM($R215)="",TRIM($T215)="",TRIM($U215)="",TRIM($V215)="",TRIM($W215)="",TRIM($X215)="",TRIM($Y215)="")),1001,0),3)</f>
        <v>0</v>
      </c>
      <c r="B215" s="88"/>
      <c r="C215" s="106"/>
      <c r="E215" s="224" t="s">
        <v>74</v>
      </c>
      <c r="F215" s="225" t="s">
        <v>115</v>
      </c>
      <c r="G215" s="226"/>
      <c r="H215" s="226"/>
      <c r="I215" s="226"/>
      <c r="J215" s="226"/>
      <c r="K215" s="227"/>
      <c r="L215" s="62"/>
      <c r="M215" s="63"/>
      <c r="N215" s="77"/>
      <c r="O215" s="78"/>
      <c r="P215" s="71"/>
      <c r="Q215" s="72"/>
      <c r="R215" s="73"/>
      <c r="S215" s="74"/>
      <c r="T215" s="3"/>
      <c r="U215" s="3"/>
      <c r="V215" s="3"/>
      <c r="W215" s="3"/>
      <c r="X215" s="4"/>
      <c r="Y215" s="7"/>
      <c r="Z215" s="111"/>
      <c r="AA215" s="198"/>
    </row>
    <row r="216" spans="1:27" ht="20.100000000000001" customHeight="1" x14ac:dyDescent="0.15">
      <c r="A216" s="88">
        <f>IFERROR(IF(AND($L216="○", OR(TRIM($N216)="",TRIM($P216)="",TRIM($R216)="",TRIM($T216)="",TRIM($U216)="",TRIM($V216)="",TRIM($W216)="",TRIM($X216)="",TRIM($Y216)="")),1001,0),3)</f>
        <v>0</v>
      </c>
      <c r="B216" s="88"/>
      <c r="C216" s="106"/>
      <c r="E216" s="228" t="s">
        <v>75</v>
      </c>
      <c r="F216" s="229" t="s">
        <v>116</v>
      </c>
      <c r="G216" s="230"/>
      <c r="H216" s="230"/>
      <c r="I216" s="230"/>
      <c r="J216" s="230"/>
      <c r="K216" s="231"/>
      <c r="L216" s="45"/>
      <c r="M216" s="46"/>
      <c r="N216" s="47"/>
      <c r="O216" s="48"/>
      <c r="P216" s="49"/>
      <c r="Q216" s="50"/>
      <c r="R216" s="75"/>
      <c r="S216" s="76"/>
      <c r="T216" s="2"/>
      <c r="U216" s="2"/>
      <c r="V216" s="2"/>
      <c r="W216" s="2"/>
      <c r="X216" s="5"/>
      <c r="Y216" s="8"/>
      <c r="Z216" s="111"/>
      <c r="AA216" s="198"/>
    </row>
    <row r="217" spans="1:27" ht="20.100000000000001" customHeight="1" x14ac:dyDescent="0.15">
      <c r="A217" s="88">
        <f>IFERROR(IF(AND($L217="○", OR(TRIM($N217)="",TRIM($P217)="",TRIM($R217)="",TRIM($T217)="",TRIM($U217)="",TRIM($V217)="",TRIM($W217)="",TRIM($X217)="",TRIM($Y217)="")),1001,0),3)</f>
        <v>0</v>
      </c>
      <c r="B217" s="88"/>
      <c r="C217" s="106"/>
      <c r="E217" s="228" t="s">
        <v>76</v>
      </c>
      <c r="F217" s="229" t="s">
        <v>117</v>
      </c>
      <c r="G217" s="230"/>
      <c r="H217" s="230"/>
      <c r="I217" s="230"/>
      <c r="J217" s="230"/>
      <c r="K217" s="231"/>
      <c r="L217" s="45"/>
      <c r="M217" s="46"/>
      <c r="N217" s="47"/>
      <c r="O217" s="48"/>
      <c r="P217" s="49"/>
      <c r="Q217" s="50"/>
      <c r="R217" s="75"/>
      <c r="S217" s="76"/>
      <c r="T217" s="2"/>
      <c r="U217" s="2"/>
      <c r="V217" s="2"/>
      <c r="W217" s="2"/>
      <c r="X217" s="5"/>
      <c r="Y217" s="8"/>
      <c r="Z217" s="111"/>
      <c r="AA217" s="198"/>
    </row>
    <row r="218" spans="1:27" ht="20.100000000000001" customHeight="1" x14ac:dyDescent="0.15">
      <c r="A218" s="88">
        <f>IFERROR(IF(AND($L218="○", OR(TRIM($N218)="",TRIM($P218)="",TRIM($R218)="",TRIM($T218)="",TRIM($U218)="",TRIM($V218)="",TRIM($W218)="",TRIM($X218)="",TRIM($Y218)="")),1001,0),3)</f>
        <v>0</v>
      </c>
      <c r="B218" s="88"/>
      <c r="C218" s="106"/>
      <c r="E218" s="228" t="s">
        <v>77</v>
      </c>
      <c r="F218" s="229" t="s">
        <v>118</v>
      </c>
      <c r="G218" s="230"/>
      <c r="H218" s="230"/>
      <c r="I218" s="230"/>
      <c r="J218" s="230"/>
      <c r="K218" s="231"/>
      <c r="L218" s="45"/>
      <c r="M218" s="46"/>
      <c r="N218" s="47"/>
      <c r="O218" s="48"/>
      <c r="P218" s="49"/>
      <c r="Q218" s="50"/>
      <c r="R218" s="75"/>
      <c r="S218" s="76"/>
      <c r="T218" s="2"/>
      <c r="U218" s="2"/>
      <c r="V218" s="2"/>
      <c r="W218" s="2"/>
      <c r="X218" s="5"/>
      <c r="Y218" s="8"/>
      <c r="Z218" s="111"/>
      <c r="AA218" s="198"/>
    </row>
    <row r="219" spans="1:27" ht="20.100000000000001" customHeight="1" x14ac:dyDescent="0.15">
      <c r="A219" s="88">
        <f>IFERROR(IF(AND($L219="○", OR(TRIM($N219)="",TRIM($P219)="",TRIM($R219)="",TRIM($T219)="",TRIM($U219)="",TRIM($V219)="",TRIM($W219)="",TRIM($X219)="",TRIM($Y219)="")),1001,0),3)</f>
        <v>0</v>
      </c>
      <c r="B219" s="88"/>
      <c r="C219" s="106"/>
      <c r="E219" s="228" t="s">
        <v>144</v>
      </c>
      <c r="F219" s="229" t="s">
        <v>119</v>
      </c>
      <c r="G219" s="230"/>
      <c r="H219" s="230"/>
      <c r="I219" s="230"/>
      <c r="J219" s="230"/>
      <c r="K219" s="231"/>
      <c r="L219" s="45"/>
      <c r="M219" s="46"/>
      <c r="N219" s="47"/>
      <c r="O219" s="48"/>
      <c r="P219" s="49"/>
      <c r="Q219" s="50"/>
      <c r="R219" s="75"/>
      <c r="S219" s="76"/>
      <c r="T219" s="2"/>
      <c r="U219" s="2"/>
      <c r="V219" s="2"/>
      <c r="W219" s="2"/>
      <c r="X219" s="5"/>
      <c r="Y219" s="8"/>
      <c r="Z219" s="111"/>
      <c r="AA219" s="198"/>
    </row>
    <row r="220" spans="1:27" ht="20.100000000000001" customHeight="1" x14ac:dyDescent="0.15">
      <c r="A220" s="88">
        <f>IFERROR(IF(AND($L220="○", OR(TRIM($N220)="",TRIM($P220)="",TRIM($R220)="",TRIM($T220)="",TRIM($U220)="",TRIM($V220)="",TRIM($W220)="",TRIM($X220)="",TRIM($Y220)="")),1001,0),3)</f>
        <v>0</v>
      </c>
      <c r="B220" s="88"/>
      <c r="C220" s="106"/>
      <c r="E220" s="228" t="s">
        <v>78</v>
      </c>
      <c r="F220" s="229" t="s">
        <v>120</v>
      </c>
      <c r="G220" s="230"/>
      <c r="H220" s="230"/>
      <c r="I220" s="230"/>
      <c r="J220" s="230"/>
      <c r="K220" s="231"/>
      <c r="L220" s="45"/>
      <c r="M220" s="46"/>
      <c r="N220" s="47"/>
      <c r="O220" s="48"/>
      <c r="P220" s="49"/>
      <c r="Q220" s="50"/>
      <c r="R220" s="75"/>
      <c r="S220" s="76"/>
      <c r="T220" s="2"/>
      <c r="U220" s="2"/>
      <c r="V220" s="2"/>
      <c r="W220" s="2"/>
      <c r="X220" s="5"/>
      <c r="Y220" s="8"/>
      <c r="Z220" s="111"/>
      <c r="AA220" s="198"/>
    </row>
    <row r="221" spans="1:27" ht="20.100000000000001" customHeight="1" x14ac:dyDescent="0.15">
      <c r="A221" s="88">
        <f>IFERROR(IF(AND($L221="○", OR(TRIM($N221)="",TRIM($P221)="",TRIM($R221)="",TRIM($T221)="",TRIM($U221)="",TRIM($V221)="",TRIM($W221)="",TRIM($X221)="",TRIM($Y221)="")),1001,0),3)</f>
        <v>0</v>
      </c>
      <c r="B221" s="88"/>
      <c r="C221" s="106"/>
      <c r="E221" s="228" t="s">
        <v>79</v>
      </c>
      <c r="F221" s="229" t="s">
        <v>121</v>
      </c>
      <c r="G221" s="230"/>
      <c r="H221" s="230"/>
      <c r="I221" s="230"/>
      <c r="J221" s="230"/>
      <c r="K221" s="231"/>
      <c r="L221" s="45"/>
      <c r="M221" s="46"/>
      <c r="N221" s="47"/>
      <c r="O221" s="48"/>
      <c r="P221" s="49"/>
      <c r="Q221" s="50"/>
      <c r="R221" s="75"/>
      <c r="S221" s="76"/>
      <c r="T221" s="2"/>
      <c r="U221" s="2"/>
      <c r="V221" s="2"/>
      <c r="W221" s="2"/>
      <c r="X221" s="5"/>
      <c r="Y221" s="8"/>
      <c r="Z221" s="111"/>
      <c r="AA221" s="198"/>
    </row>
    <row r="222" spans="1:27" ht="20.100000000000001" customHeight="1" x14ac:dyDescent="0.15">
      <c r="A222" s="88">
        <f>IFERROR(IF(AND($L222="○", OR(TRIM($N222)="",TRIM($P222)="",TRIM($R222)="",TRIM($T222)="",TRIM($U222)="",TRIM($V222)="",TRIM($W222)="",TRIM($X222)="",TRIM($Y222)="")),1001,0),3)</f>
        <v>0</v>
      </c>
      <c r="B222" s="88"/>
      <c r="C222" s="106"/>
      <c r="E222" s="228" t="s">
        <v>80</v>
      </c>
      <c r="F222" s="229" t="s">
        <v>122</v>
      </c>
      <c r="G222" s="230"/>
      <c r="H222" s="230"/>
      <c r="I222" s="230"/>
      <c r="J222" s="230"/>
      <c r="K222" s="231"/>
      <c r="L222" s="45"/>
      <c r="M222" s="46"/>
      <c r="N222" s="47"/>
      <c r="O222" s="48"/>
      <c r="P222" s="49"/>
      <c r="Q222" s="50"/>
      <c r="R222" s="75"/>
      <c r="S222" s="76"/>
      <c r="T222" s="2"/>
      <c r="U222" s="2"/>
      <c r="V222" s="2"/>
      <c r="W222" s="2"/>
      <c r="X222" s="5"/>
      <c r="Y222" s="8"/>
      <c r="Z222" s="111"/>
      <c r="AA222" s="198"/>
    </row>
    <row r="223" spans="1:27" ht="20.100000000000001" customHeight="1" x14ac:dyDescent="0.15">
      <c r="A223" s="88">
        <f>IFERROR(IF(AND($L223="○", OR(TRIM($N223)="",TRIM($P223)="",TRIM($R223)="",TRIM($T223)="",TRIM($U223)="",TRIM($V223)="",TRIM($W223)="",TRIM($X223)="",TRIM($Y223)="")),1001,0),3)</f>
        <v>0</v>
      </c>
      <c r="B223" s="88"/>
      <c r="C223" s="106"/>
      <c r="E223" s="228" t="s">
        <v>81</v>
      </c>
      <c r="F223" s="229" t="s">
        <v>123</v>
      </c>
      <c r="G223" s="230"/>
      <c r="H223" s="230"/>
      <c r="I223" s="230"/>
      <c r="J223" s="230"/>
      <c r="K223" s="231"/>
      <c r="L223" s="45"/>
      <c r="M223" s="46"/>
      <c r="N223" s="47"/>
      <c r="O223" s="48"/>
      <c r="P223" s="49"/>
      <c r="Q223" s="50"/>
      <c r="R223" s="75"/>
      <c r="S223" s="76"/>
      <c r="T223" s="2"/>
      <c r="U223" s="2"/>
      <c r="V223" s="2"/>
      <c r="W223" s="2"/>
      <c r="X223" s="5"/>
      <c r="Y223" s="8"/>
      <c r="Z223" s="111"/>
      <c r="AA223" s="198"/>
    </row>
    <row r="224" spans="1:27" ht="20.100000000000001" customHeight="1" x14ac:dyDescent="0.15">
      <c r="A224" s="88">
        <f>IFERROR(IF(AND($L224="○", OR(TRIM($N224)="",TRIM($P224)="",TRIM($R224)="",TRIM($T224)="",TRIM($U224)="",TRIM($V224)="",TRIM($W224)="",TRIM($X224)="",TRIM($Y224)="")),1001,0),3)</f>
        <v>0</v>
      </c>
      <c r="B224" s="88"/>
      <c r="C224" s="106"/>
      <c r="E224" s="228" t="s">
        <v>82</v>
      </c>
      <c r="F224" s="229" t="s">
        <v>124</v>
      </c>
      <c r="G224" s="230"/>
      <c r="H224" s="230"/>
      <c r="I224" s="230"/>
      <c r="J224" s="230"/>
      <c r="K224" s="231"/>
      <c r="L224" s="45"/>
      <c r="M224" s="46"/>
      <c r="N224" s="47"/>
      <c r="O224" s="48"/>
      <c r="P224" s="49"/>
      <c r="Q224" s="50"/>
      <c r="R224" s="75"/>
      <c r="S224" s="76"/>
      <c r="T224" s="2"/>
      <c r="U224" s="2"/>
      <c r="V224" s="2"/>
      <c r="W224" s="2"/>
      <c r="X224" s="5"/>
      <c r="Y224" s="8"/>
      <c r="Z224" s="111"/>
      <c r="AA224" s="198"/>
    </row>
    <row r="225" spans="1:27" ht="20.100000000000001" customHeight="1" x14ac:dyDescent="0.15">
      <c r="A225" s="88">
        <f>IFERROR(IF(AND($L225="○", OR(TRIM($N225)="",TRIM($P225)="",TRIM($R225)="",TRIM($T225)="",TRIM($U225)="",TRIM($V225)="",TRIM($W225)="",TRIM($X225)="",TRIM($Y225)="")),1001,0),3)</f>
        <v>0</v>
      </c>
      <c r="B225" s="88"/>
      <c r="C225" s="106"/>
      <c r="E225" s="228" t="s">
        <v>83</v>
      </c>
      <c r="F225" s="229" t="s">
        <v>125</v>
      </c>
      <c r="G225" s="230"/>
      <c r="H225" s="230"/>
      <c r="I225" s="230"/>
      <c r="J225" s="230"/>
      <c r="K225" s="231"/>
      <c r="L225" s="45"/>
      <c r="M225" s="46"/>
      <c r="N225" s="47"/>
      <c r="O225" s="48"/>
      <c r="P225" s="49"/>
      <c r="Q225" s="50"/>
      <c r="R225" s="75"/>
      <c r="S225" s="76"/>
      <c r="T225" s="2"/>
      <c r="U225" s="2"/>
      <c r="V225" s="2"/>
      <c r="W225" s="2"/>
      <c r="X225" s="5"/>
      <c r="Y225" s="8"/>
      <c r="Z225" s="111"/>
      <c r="AA225" s="198"/>
    </row>
    <row r="226" spans="1:27" ht="20.100000000000001" customHeight="1" x14ac:dyDescent="0.15">
      <c r="A226" s="88">
        <f>IFERROR(IF(AND($L226="○", OR(TRIM($N226)="",TRIM($P226)="",TRIM($R226)="",TRIM($T226)="",TRIM($U226)="",TRIM($V226)="",TRIM($W226)="",TRIM($X226)="",TRIM($Y226)="")),1001,0),3)</f>
        <v>0</v>
      </c>
      <c r="B226" s="88"/>
      <c r="C226" s="106"/>
      <c r="E226" s="228" t="s">
        <v>84</v>
      </c>
      <c r="F226" s="229" t="s">
        <v>126</v>
      </c>
      <c r="G226" s="230"/>
      <c r="H226" s="230"/>
      <c r="I226" s="230"/>
      <c r="J226" s="230"/>
      <c r="K226" s="231"/>
      <c r="L226" s="45"/>
      <c r="M226" s="46"/>
      <c r="N226" s="47"/>
      <c r="O226" s="48"/>
      <c r="P226" s="49"/>
      <c r="Q226" s="50"/>
      <c r="R226" s="75"/>
      <c r="S226" s="76"/>
      <c r="T226" s="2"/>
      <c r="U226" s="2"/>
      <c r="V226" s="2"/>
      <c r="W226" s="2"/>
      <c r="X226" s="5"/>
      <c r="Y226" s="8"/>
      <c r="Z226" s="111"/>
      <c r="AA226" s="198"/>
    </row>
    <row r="227" spans="1:27" ht="20.100000000000001" customHeight="1" x14ac:dyDescent="0.15">
      <c r="A227" s="88">
        <f>IFERROR(IF(AND($L227="○", OR(TRIM($N227)="",TRIM($P227)="",TRIM($R227)="",TRIM($T227)="",TRIM($U227)="",TRIM($V227)="",TRIM($W227)="",TRIM($X227)="",TRIM($Y227)="")),1001,0),3)</f>
        <v>0</v>
      </c>
      <c r="B227" s="88"/>
      <c r="C227" s="106"/>
      <c r="E227" s="228" t="s">
        <v>85</v>
      </c>
      <c r="F227" s="229" t="s">
        <v>127</v>
      </c>
      <c r="G227" s="230"/>
      <c r="H227" s="230"/>
      <c r="I227" s="230"/>
      <c r="J227" s="230"/>
      <c r="K227" s="231"/>
      <c r="L227" s="45"/>
      <c r="M227" s="46"/>
      <c r="N227" s="47"/>
      <c r="O227" s="48"/>
      <c r="P227" s="49"/>
      <c r="Q227" s="50"/>
      <c r="R227" s="75"/>
      <c r="S227" s="76"/>
      <c r="T227" s="2"/>
      <c r="U227" s="2"/>
      <c r="V227" s="2"/>
      <c r="W227" s="2"/>
      <c r="X227" s="5"/>
      <c r="Y227" s="8"/>
      <c r="Z227" s="111"/>
      <c r="AA227" s="198"/>
    </row>
    <row r="228" spans="1:27" ht="20.100000000000001" customHeight="1" x14ac:dyDescent="0.15">
      <c r="A228" s="88">
        <f>IFERROR(IF(AND($L228="○", OR(TRIM($N228)="",TRIM($P228)="",TRIM($R228)="",TRIM($T228)="",TRIM($U228)="",TRIM($V228)="",TRIM($W228)="",TRIM($X228)="",TRIM($Y228)="")),1001,0),3)</f>
        <v>0</v>
      </c>
      <c r="B228" s="88"/>
      <c r="C228" s="106"/>
      <c r="E228" s="228" t="s">
        <v>86</v>
      </c>
      <c r="F228" s="229" t="s">
        <v>128</v>
      </c>
      <c r="G228" s="230"/>
      <c r="H228" s="230"/>
      <c r="I228" s="230"/>
      <c r="J228" s="230"/>
      <c r="K228" s="231"/>
      <c r="L228" s="45"/>
      <c r="M228" s="46"/>
      <c r="N228" s="47"/>
      <c r="O228" s="48"/>
      <c r="P228" s="49"/>
      <c r="Q228" s="50"/>
      <c r="R228" s="75"/>
      <c r="S228" s="76"/>
      <c r="T228" s="2"/>
      <c r="U228" s="2"/>
      <c r="V228" s="2"/>
      <c r="W228" s="2"/>
      <c r="X228" s="5"/>
      <c r="Y228" s="8"/>
      <c r="Z228" s="111"/>
      <c r="AA228" s="198"/>
    </row>
    <row r="229" spans="1:27" ht="20.100000000000001" customHeight="1" x14ac:dyDescent="0.15">
      <c r="A229" s="88">
        <f>IFERROR(IF(AND($L229="○", OR(TRIM($N229)="",TRIM($P229)="",TRIM($R229)="",TRIM($T229)="",TRIM($U229)="",TRIM($V229)="",TRIM($W229)="",TRIM($X229)="",TRIM($Y229)="")),1001,0),3)</f>
        <v>0</v>
      </c>
      <c r="B229" s="88"/>
      <c r="C229" s="106"/>
      <c r="E229" s="228" t="s">
        <v>87</v>
      </c>
      <c r="F229" s="229" t="s">
        <v>129</v>
      </c>
      <c r="G229" s="230"/>
      <c r="H229" s="230"/>
      <c r="I229" s="230"/>
      <c r="J229" s="230"/>
      <c r="K229" s="231"/>
      <c r="L229" s="45"/>
      <c r="M229" s="46"/>
      <c r="N229" s="47"/>
      <c r="O229" s="48"/>
      <c r="P229" s="49"/>
      <c r="Q229" s="50"/>
      <c r="R229" s="75"/>
      <c r="S229" s="76"/>
      <c r="T229" s="2"/>
      <c r="U229" s="2"/>
      <c r="V229" s="2"/>
      <c r="W229" s="2"/>
      <c r="X229" s="5"/>
      <c r="Y229" s="8"/>
      <c r="Z229" s="111"/>
      <c r="AA229" s="198"/>
    </row>
    <row r="230" spans="1:27" ht="20.100000000000001" customHeight="1" x14ac:dyDescent="0.15">
      <c r="A230" s="88">
        <f>IFERROR(IF(AND($L230="○", OR(TRIM($N230)="",TRIM($P230)="",TRIM($R230)="",TRIM($T230)="",TRIM($U230)="",TRIM($V230)="",TRIM($W230)="",TRIM($X230)="",TRIM($Y230)="")),1001,0),3)</f>
        <v>0</v>
      </c>
      <c r="B230" s="88"/>
      <c r="C230" s="106"/>
      <c r="E230" s="228" t="s">
        <v>88</v>
      </c>
      <c r="F230" s="229" t="s">
        <v>130</v>
      </c>
      <c r="G230" s="230"/>
      <c r="H230" s="230"/>
      <c r="I230" s="230"/>
      <c r="J230" s="230"/>
      <c r="K230" s="231"/>
      <c r="L230" s="45"/>
      <c r="M230" s="46"/>
      <c r="N230" s="47"/>
      <c r="O230" s="48"/>
      <c r="P230" s="49"/>
      <c r="Q230" s="50"/>
      <c r="R230" s="75"/>
      <c r="S230" s="76"/>
      <c r="T230" s="2"/>
      <c r="U230" s="2"/>
      <c r="V230" s="2"/>
      <c r="W230" s="2"/>
      <c r="X230" s="5"/>
      <c r="Y230" s="8"/>
      <c r="Z230" s="111"/>
      <c r="AA230" s="198"/>
    </row>
    <row r="231" spans="1:27" ht="20.100000000000001" customHeight="1" x14ac:dyDescent="0.15">
      <c r="A231" s="88">
        <f>IFERROR(IF(AND($L231="○", OR(TRIM($N231)="",TRIM($P231)="",TRIM($R231)="",TRIM($T231)="",TRIM($U231)="",TRIM($V231)="",TRIM($W231)="",TRIM($X231)="",TRIM($Y231)="")),1001,0),3)</f>
        <v>0</v>
      </c>
      <c r="B231" s="88"/>
      <c r="C231" s="106"/>
      <c r="E231" s="228" t="s">
        <v>89</v>
      </c>
      <c r="F231" s="229" t="s">
        <v>131</v>
      </c>
      <c r="G231" s="230"/>
      <c r="H231" s="230"/>
      <c r="I231" s="230"/>
      <c r="J231" s="230"/>
      <c r="K231" s="231"/>
      <c r="L231" s="45"/>
      <c r="M231" s="46"/>
      <c r="N231" s="47"/>
      <c r="O231" s="48"/>
      <c r="P231" s="49"/>
      <c r="Q231" s="50"/>
      <c r="R231" s="75"/>
      <c r="S231" s="76"/>
      <c r="T231" s="2"/>
      <c r="U231" s="2"/>
      <c r="V231" s="2"/>
      <c r="W231" s="2"/>
      <c r="X231" s="5"/>
      <c r="Y231" s="8"/>
      <c r="Z231" s="111"/>
      <c r="AA231" s="198"/>
    </row>
    <row r="232" spans="1:27" ht="20.100000000000001" customHeight="1" x14ac:dyDescent="0.15">
      <c r="A232" s="88">
        <f>IFERROR(IF(AND($L232="○", OR(TRIM($N232)="",TRIM($P232)="",TRIM($R232)="",TRIM($T232)="",TRIM($U232)="",TRIM($V232)="",TRIM($W232)="",TRIM($X232)="",TRIM($Y232)="")),1001,0),3)</f>
        <v>0</v>
      </c>
      <c r="B232" s="88"/>
      <c r="C232" s="106"/>
      <c r="E232" s="228" t="s">
        <v>90</v>
      </c>
      <c r="F232" s="229" t="s">
        <v>132</v>
      </c>
      <c r="G232" s="230"/>
      <c r="H232" s="230"/>
      <c r="I232" s="230"/>
      <c r="J232" s="230"/>
      <c r="K232" s="231"/>
      <c r="L232" s="45"/>
      <c r="M232" s="46"/>
      <c r="N232" s="47"/>
      <c r="O232" s="48"/>
      <c r="P232" s="49"/>
      <c r="Q232" s="50"/>
      <c r="R232" s="75"/>
      <c r="S232" s="76"/>
      <c r="T232" s="2"/>
      <c r="U232" s="2"/>
      <c r="V232" s="2"/>
      <c r="W232" s="2"/>
      <c r="X232" s="5"/>
      <c r="Y232" s="8"/>
      <c r="Z232" s="111"/>
      <c r="AA232" s="198"/>
    </row>
    <row r="233" spans="1:27" ht="20.100000000000001" customHeight="1" x14ac:dyDescent="0.15">
      <c r="A233" s="88">
        <f>IFERROR(IF(AND($L233="○", OR(TRIM($N233)="",TRIM($P233)="",TRIM($R233)="",TRIM($T233)="",TRIM($U233)="",TRIM($V233)="",TRIM($W233)="",TRIM($X233)="",TRIM($Y233)="")),1001,0),3)</f>
        <v>0</v>
      </c>
      <c r="B233" s="88"/>
      <c r="C233" s="106"/>
      <c r="E233" s="228" t="s">
        <v>91</v>
      </c>
      <c r="F233" s="229" t="s">
        <v>133</v>
      </c>
      <c r="G233" s="230"/>
      <c r="H233" s="230"/>
      <c r="I233" s="230"/>
      <c r="J233" s="230"/>
      <c r="K233" s="231"/>
      <c r="L233" s="45"/>
      <c r="M233" s="46"/>
      <c r="N233" s="47"/>
      <c r="O233" s="48"/>
      <c r="P233" s="49"/>
      <c r="Q233" s="50"/>
      <c r="R233" s="75"/>
      <c r="S233" s="76"/>
      <c r="T233" s="2"/>
      <c r="U233" s="2"/>
      <c r="V233" s="2"/>
      <c r="W233" s="2"/>
      <c r="X233" s="5"/>
      <c r="Y233" s="8"/>
      <c r="Z233" s="111"/>
      <c r="AA233" s="198"/>
    </row>
    <row r="234" spans="1:27" ht="20.100000000000001" customHeight="1" x14ac:dyDescent="0.15">
      <c r="A234" s="88">
        <f>IFERROR(IF(AND($L234="○", OR(TRIM($N234)="",TRIM($P234)="",TRIM($R234)="",TRIM($T234)="",TRIM($U234)="",TRIM($V234)="",TRIM($W234)="",TRIM($X234)="",TRIM($Y234)="")),1001,0),3)</f>
        <v>0</v>
      </c>
      <c r="B234" s="88"/>
      <c r="C234" s="102"/>
      <c r="E234" s="228" t="s">
        <v>92</v>
      </c>
      <c r="F234" s="229" t="s">
        <v>134</v>
      </c>
      <c r="G234" s="230"/>
      <c r="H234" s="230"/>
      <c r="I234" s="230"/>
      <c r="J234" s="230"/>
      <c r="K234" s="231"/>
      <c r="L234" s="45"/>
      <c r="M234" s="46"/>
      <c r="N234" s="47"/>
      <c r="O234" s="48"/>
      <c r="P234" s="49"/>
      <c r="Q234" s="50"/>
      <c r="R234" s="75"/>
      <c r="S234" s="76"/>
      <c r="T234" s="2"/>
      <c r="U234" s="2"/>
      <c r="V234" s="2"/>
      <c r="W234" s="2"/>
      <c r="X234" s="5"/>
      <c r="Y234" s="8"/>
      <c r="Z234" s="155"/>
      <c r="AA234" s="144"/>
    </row>
    <row r="235" spans="1:27" ht="20.100000000000001" customHeight="1" x14ac:dyDescent="0.15">
      <c r="A235" s="88">
        <f>IFERROR(IF(AND($L235="○", OR(TRIM($N235)="",TRIM($P235)="",TRIM($R235)="",TRIM($T235)="",TRIM($U235)="",TRIM($V235)="",TRIM($W235)="",TRIM($X235)="",TRIM($Y235)="")),1001,0),3)</f>
        <v>0</v>
      </c>
      <c r="B235" s="88"/>
      <c r="C235" s="106"/>
      <c r="E235" s="228" t="s">
        <v>93</v>
      </c>
      <c r="F235" s="229" t="s">
        <v>135</v>
      </c>
      <c r="G235" s="230"/>
      <c r="H235" s="230"/>
      <c r="I235" s="230"/>
      <c r="J235" s="230"/>
      <c r="K235" s="231"/>
      <c r="L235" s="45"/>
      <c r="M235" s="46"/>
      <c r="N235" s="47"/>
      <c r="O235" s="48"/>
      <c r="P235" s="49"/>
      <c r="Q235" s="50"/>
      <c r="R235" s="75"/>
      <c r="S235" s="76"/>
      <c r="T235" s="2"/>
      <c r="U235" s="2"/>
      <c r="V235" s="2"/>
      <c r="W235" s="2"/>
      <c r="X235" s="5"/>
      <c r="Y235" s="8"/>
      <c r="Z235" s="111"/>
      <c r="AA235" s="198"/>
    </row>
    <row r="236" spans="1:27" ht="20.100000000000001" customHeight="1" x14ac:dyDescent="0.15">
      <c r="A236" s="88">
        <f>IFERROR(IF(AND($L236="○", OR(TRIM($N236)="",TRIM($P236)="",TRIM($R236)="",TRIM($T236)="",TRIM($U236)="",TRIM($V236)="",TRIM($W236)="",TRIM($X236)="",TRIM($Y236)="")),1001,0),3)</f>
        <v>0</v>
      </c>
      <c r="B236" s="88"/>
      <c r="C236" s="106"/>
      <c r="E236" s="228" t="s">
        <v>94</v>
      </c>
      <c r="F236" s="229" t="s">
        <v>136</v>
      </c>
      <c r="G236" s="230"/>
      <c r="H236" s="230"/>
      <c r="I236" s="230"/>
      <c r="J236" s="230"/>
      <c r="K236" s="231"/>
      <c r="L236" s="45"/>
      <c r="M236" s="46"/>
      <c r="N236" s="47"/>
      <c r="O236" s="48"/>
      <c r="P236" s="49"/>
      <c r="Q236" s="50"/>
      <c r="R236" s="75"/>
      <c r="S236" s="76"/>
      <c r="T236" s="2"/>
      <c r="U236" s="2"/>
      <c r="V236" s="2"/>
      <c r="W236" s="2"/>
      <c r="X236" s="5"/>
      <c r="Y236" s="8"/>
      <c r="Z236" s="111"/>
      <c r="AA236" s="198"/>
    </row>
    <row r="237" spans="1:27" ht="20.100000000000001" customHeight="1" x14ac:dyDescent="0.15">
      <c r="A237" s="88">
        <f>IFERROR(IF(AND($L237="○", OR(TRIM($N237)="",TRIM($P237)="",TRIM($R237)="",TRIM($T237)="",TRIM($U237)="",TRIM($V237)="",TRIM($W237)="",TRIM($X237)="",TRIM($Y237)="")),1001,0),3)</f>
        <v>0</v>
      </c>
      <c r="B237" s="88"/>
      <c r="C237" s="106"/>
      <c r="E237" s="228" t="s">
        <v>95</v>
      </c>
      <c r="F237" s="229" t="s">
        <v>137</v>
      </c>
      <c r="G237" s="230"/>
      <c r="H237" s="230"/>
      <c r="I237" s="230"/>
      <c r="J237" s="230"/>
      <c r="K237" s="231"/>
      <c r="L237" s="45"/>
      <c r="M237" s="46"/>
      <c r="N237" s="47"/>
      <c r="O237" s="48"/>
      <c r="P237" s="49"/>
      <c r="Q237" s="50"/>
      <c r="R237" s="75"/>
      <c r="S237" s="76"/>
      <c r="T237" s="2"/>
      <c r="U237" s="2"/>
      <c r="V237" s="2"/>
      <c r="W237" s="2"/>
      <c r="X237" s="5"/>
      <c r="Y237" s="8"/>
      <c r="Z237" s="111"/>
      <c r="AA237" s="198"/>
    </row>
    <row r="238" spans="1:27" ht="20.100000000000001" customHeight="1" x14ac:dyDescent="0.15">
      <c r="A238" s="88">
        <f>IFERROR(IF(AND($L238="○", OR(TRIM($N238)="",TRIM($P238)="",TRIM($R238)="",TRIM($T238)="",TRIM($U238)="",TRIM($V238)="",TRIM($W238)="",TRIM($X238)="",TRIM($Y238)="")),1001,0),3)</f>
        <v>0</v>
      </c>
      <c r="B238" s="88"/>
      <c r="C238" s="106"/>
      <c r="E238" s="228" t="s">
        <v>96</v>
      </c>
      <c r="F238" s="229" t="s">
        <v>138</v>
      </c>
      <c r="G238" s="230"/>
      <c r="H238" s="230"/>
      <c r="I238" s="230"/>
      <c r="J238" s="230"/>
      <c r="K238" s="231"/>
      <c r="L238" s="45"/>
      <c r="M238" s="46"/>
      <c r="N238" s="47"/>
      <c r="O238" s="48"/>
      <c r="P238" s="49"/>
      <c r="Q238" s="50"/>
      <c r="R238" s="75"/>
      <c r="S238" s="76"/>
      <c r="T238" s="2"/>
      <c r="U238" s="2"/>
      <c r="V238" s="2"/>
      <c r="W238" s="2"/>
      <c r="X238" s="5"/>
      <c r="Y238" s="8"/>
      <c r="Z238" s="111"/>
      <c r="AA238" s="198"/>
    </row>
    <row r="239" spans="1:27" ht="20.100000000000001" customHeight="1" x14ac:dyDescent="0.15">
      <c r="A239" s="88">
        <f>IFERROR(IF(AND($L239="○", OR(TRIM($N239)="",TRIM($P239)="",TRIM($R239)="",TRIM($T239)="",TRIM($U239)="",TRIM($V239)="",TRIM($W239)="",TRIM($X239)="",TRIM($Y239)="")),1001,0),3)</f>
        <v>0</v>
      </c>
      <c r="B239" s="88"/>
      <c r="C239" s="106"/>
      <c r="E239" s="228" t="s">
        <v>97</v>
      </c>
      <c r="F239" s="229" t="s">
        <v>139</v>
      </c>
      <c r="G239" s="230"/>
      <c r="H239" s="230"/>
      <c r="I239" s="230"/>
      <c r="J239" s="230"/>
      <c r="K239" s="231"/>
      <c r="L239" s="45"/>
      <c r="M239" s="46"/>
      <c r="N239" s="47"/>
      <c r="O239" s="48"/>
      <c r="P239" s="49"/>
      <c r="Q239" s="50"/>
      <c r="R239" s="75"/>
      <c r="S239" s="76"/>
      <c r="T239" s="2"/>
      <c r="U239" s="2"/>
      <c r="V239" s="2"/>
      <c r="W239" s="2"/>
      <c r="X239" s="5"/>
      <c r="Y239" s="8"/>
      <c r="Z239" s="111"/>
      <c r="AA239" s="198"/>
    </row>
    <row r="240" spans="1:27" ht="20.100000000000001" customHeight="1" x14ac:dyDescent="0.15">
      <c r="A240" s="88">
        <f>IFERROR(IF(AND($L240="○", OR(TRIM($N240)="",TRIM($P240)="",TRIM($R240)="",TRIM($T240)="",TRIM($U240)="",TRIM($V240)="",TRIM($W240)="",TRIM($X240)="",TRIM($Y240)="")),1001,0),3)</f>
        <v>0</v>
      </c>
      <c r="B240" s="88"/>
      <c r="C240" s="106"/>
      <c r="E240" s="228" t="s">
        <v>98</v>
      </c>
      <c r="F240" s="229" t="s">
        <v>140</v>
      </c>
      <c r="G240" s="230"/>
      <c r="H240" s="230"/>
      <c r="I240" s="230"/>
      <c r="J240" s="230"/>
      <c r="K240" s="231"/>
      <c r="L240" s="45"/>
      <c r="M240" s="46"/>
      <c r="N240" s="47"/>
      <c r="O240" s="48"/>
      <c r="P240" s="49"/>
      <c r="Q240" s="50"/>
      <c r="R240" s="75"/>
      <c r="S240" s="76"/>
      <c r="T240" s="2"/>
      <c r="U240" s="2"/>
      <c r="V240" s="2"/>
      <c r="W240" s="2"/>
      <c r="X240" s="5"/>
      <c r="Y240" s="8"/>
      <c r="Z240" s="111"/>
      <c r="AA240" s="198"/>
    </row>
    <row r="241" spans="1:27" ht="20.100000000000001" customHeight="1" x14ac:dyDescent="0.15">
      <c r="A241" s="88">
        <f>IFERROR(IF(AND($L241="○", OR(TRIM($N241)="",TRIM($P241)="",TRIM($R241)="",TRIM($T241)="",TRIM($U241)="",TRIM($V241)="",TRIM($W241)="",TRIM($X241)="",TRIM($Y241)="")),1001,0),3)</f>
        <v>0</v>
      </c>
      <c r="B241" s="88"/>
      <c r="C241" s="106"/>
      <c r="E241" s="228" t="s">
        <v>99</v>
      </c>
      <c r="F241" s="229" t="s">
        <v>141</v>
      </c>
      <c r="G241" s="230"/>
      <c r="H241" s="230"/>
      <c r="I241" s="230"/>
      <c r="J241" s="230"/>
      <c r="K241" s="231"/>
      <c r="L241" s="45"/>
      <c r="M241" s="46"/>
      <c r="N241" s="47"/>
      <c r="O241" s="48"/>
      <c r="P241" s="49"/>
      <c r="Q241" s="50"/>
      <c r="R241" s="75"/>
      <c r="S241" s="76"/>
      <c r="T241" s="2"/>
      <c r="U241" s="2"/>
      <c r="V241" s="2"/>
      <c r="W241" s="2"/>
      <c r="X241" s="5"/>
      <c r="Y241" s="8"/>
      <c r="Z241" s="111"/>
      <c r="AA241" s="198"/>
    </row>
    <row r="242" spans="1:27" ht="20.100000000000001" customHeight="1" x14ac:dyDescent="0.15">
      <c r="A242" s="88">
        <f>IFERROR(IF(AND($L242="○", OR(TRIM($N242)="",TRIM($P242)="",TRIM($R242)="",TRIM($T242)="",TRIM($U242)="",TRIM($V242)="",TRIM($W242)="",TRIM($X242)="",TRIM($Y242)="")),1001,0),3)</f>
        <v>0</v>
      </c>
      <c r="B242" s="88"/>
      <c r="C242" s="106"/>
      <c r="E242" s="228" t="s">
        <v>100</v>
      </c>
      <c r="F242" s="229" t="s">
        <v>142</v>
      </c>
      <c r="G242" s="230"/>
      <c r="H242" s="230"/>
      <c r="I242" s="230"/>
      <c r="J242" s="230"/>
      <c r="K242" s="231"/>
      <c r="L242" s="45"/>
      <c r="M242" s="46"/>
      <c r="N242" s="47"/>
      <c r="O242" s="48"/>
      <c r="P242" s="49"/>
      <c r="Q242" s="50"/>
      <c r="R242" s="75"/>
      <c r="S242" s="76"/>
      <c r="T242" s="2"/>
      <c r="U242" s="2"/>
      <c r="V242" s="2"/>
      <c r="W242" s="2"/>
      <c r="X242" s="5"/>
      <c r="Y242" s="8"/>
      <c r="Z242" s="111"/>
      <c r="AA242" s="198"/>
    </row>
    <row r="243" spans="1:27" ht="20.100000000000001" customHeight="1" x14ac:dyDescent="0.15">
      <c r="A243" s="88">
        <f>IFERROR(IF(AND($L243="○", OR(TRIM($N243)="",TRIM($P243)="",TRIM($R243)="",TRIM($T243)="",TRIM($U243)="",TRIM($V243)="",TRIM($W243)="",TRIM($X243)="",TRIM($Y243)="")),1001,0),3)</f>
        <v>0</v>
      </c>
      <c r="B243" s="88"/>
      <c r="C243" s="106"/>
      <c r="E243" s="228" t="s">
        <v>101</v>
      </c>
      <c r="F243" s="229" t="s">
        <v>143</v>
      </c>
      <c r="G243" s="230"/>
      <c r="H243" s="230"/>
      <c r="I243" s="230"/>
      <c r="J243" s="230"/>
      <c r="K243" s="231"/>
      <c r="L243" s="45"/>
      <c r="M243" s="46"/>
      <c r="N243" s="47"/>
      <c r="O243" s="48"/>
      <c r="P243" s="49"/>
      <c r="Q243" s="50"/>
      <c r="R243" s="75"/>
      <c r="S243" s="76"/>
      <c r="T243" s="2"/>
      <c r="U243" s="2"/>
      <c r="V243" s="2"/>
      <c r="W243" s="2"/>
      <c r="X243" s="6"/>
      <c r="Y243" s="9"/>
      <c r="Z243" s="111"/>
      <c r="AA243" s="198"/>
    </row>
    <row r="244" spans="1:27" ht="20.100000000000001" customHeight="1" thickBot="1" x14ac:dyDescent="0.2">
      <c r="A244" s="88">
        <f>IFERROR(IF(AND($L244="○", TRIM($R244)=""),1001,0),3)</f>
        <v>0</v>
      </c>
      <c r="B244" s="88"/>
      <c r="C244" s="106"/>
      <c r="E244" s="232" t="s">
        <v>163</v>
      </c>
      <c r="F244" s="233" t="s">
        <v>162</v>
      </c>
      <c r="G244" s="234"/>
      <c r="H244" s="234"/>
      <c r="I244" s="234"/>
      <c r="J244" s="234"/>
      <c r="K244" s="235"/>
      <c r="L244" s="53"/>
      <c r="M244" s="54"/>
      <c r="N244" s="236"/>
      <c r="O244" s="237"/>
      <c r="P244" s="238"/>
      <c r="Q244" s="239"/>
      <c r="R244" s="79"/>
      <c r="S244" s="80"/>
      <c r="T244" s="240"/>
      <c r="U244" s="241"/>
      <c r="V244" s="241"/>
      <c r="W244" s="241"/>
      <c r="X244" s="241"/>
      <c r="Y244" s="242"/>
      <c r="Z244" s="111"/>
      <c r="AA244" s="198"/>
    </row>
    <row r="245" spans="1:27" ht="20.100000000000001" customHeight="1" thickTop="1" x14ac:dyDescent="0.15">
      <c r="A245" s="88">
        <f>IFERROR(IF(OR(TRIM($T245)="",TRIM($U245)="",TRIM($V245)="",TRIM($W245)="",TRIM($X245)="",TRIM($Y245)=""),1001,0),3)</f>
        <v>1001</v>
      </c>
      <c r="B245" s="273"/>
      <c r="C245" s="106"/>
      <c r="E245" s="243" t="s">
        <v>224</v>
      </c>
      <c r="F245" s="244"/>
      <c r="G245" s="244"/>
      <c r="H245" s="244"/>
      <c r="I245" s="244"/>
      <c r="J245" s="244"/>
      <c r="K245" s="244"/>
      <c r="L245" s="244"/>
      <c r="M245" s="244"/>
      <c r="N245" s="244"/>
      <c r="O245" s="244"/>
      <c r="P245" s="244"/>
      <c r="Q245" s="244"/>
      <c r="R245" s="244"/>
      <c r="S245" s="245"/>
      <c r="T245" s="12"/>
      <c r="U245" s="10"/>
      <c r="V245" s="10"/>
      <c r="W245" s="10"/>
      <c r="X245" s="10"/>
      <c r="Y245" s="11"/>
      <c r="Z245" s="111"/>
      <c r="AA245" s="198"/>
    </row>
    <row r="246" spans="1:27" ht="30" customHeight="1" x14ac:dyDescent="0.15">
      <c r="A246" s="88"/>
      <c r="B246" s="88"/>
      <c r="C246" s="126"/>
      <c r="D246" s="127"/>
      <c r="E246" s="127"/>
      <c r="F246" s="127"/>
      <c r="G246" s="127"/>
      <c r="H246" s="127"/>
      <c r="I246" s="127"/>
      <c r="J246" s="127"/>
      <c r="K246" s="127"/>
      <c r="L246" s="127"/>
      <c r="M246" s="246"/>
      <c r="N246" s="127"/>
      <c r="O246" s="157"/>
      <c r="P246" s="128"/>
      <c r="Q246" s="151"/>
      <c r="R246" s="151"/>
      <c r="S246" s="151"/>
      <c r="T246" s="151"/>
      <c r="U246" s="151"/>
      <c r="V246" s="151"/>
      <c r="W246" s="151"/>
      <c r="X246" s="151"/>
      <c r="Y246" s="128"/>
      <c r="Z246" s="130"/>
    </row>
    <row r="247" spans="1:27" ht="20.100000000000001" customHeight="1" x14ac:dyDescent="0.15"/>
    <row r="248" spans="1:27" ht="20.100000000000001" customHeight="1" x14ac:dyDescent="0.15">
      <c r="A248" s="81"/>
      <c r="B248" s="81"/>
      <c r="C248" s="112"/>
      <c r="D248" s="112"/>
      <c r="E248" s="112"/>
      <c r="F248" s="112"/>
      <c r="G248" s="112"/>
      <c r="H248" s="112"/>
      <c r="I248" s="112"/>
      <c r="J248" s="247"/>
      <c r="K248" s="136"/>
      <c r="L248" s="136"/>
      <c r="M248" s="136"/>
      <c r="N248" s="136"/>
      <c r="O248" s="136"/>
      <c r="P248" s="136"/>
      <c r="Q248" s="136"/>
      <c r="R248" s="136"/>
      <c r="S248" s="136"/>
      <c r="T248" s="136"/>
      <c r="U248" s="136"/>
      <c r="V248" s="136"/>
      <c r="W248" s="136"/>
      <c r="X248" s="136"/>
      <c r="Y248" s="136"/>
      <c r="Z248" s="112"/>
    </row>
    <row r="249" spans="1:27" ht="20.100000000000001" customHeight="1" x14ac:dyDescent="0.15">
      <c r="A249" s="81"/>
      <c r="B249" s="81"/>
      <c r="C249" s="99" t="s">
        <v>220</v>
      </c>
      <c r="D249" s="100"/>
      <c r="E249" s="100"/>
      <c r="F249" s="100"/>
      <c r="G249" s="100"/>
      <c r="H249" s="100"/>
      <c r="I249" s="100"/>
      <c r="J249" s="248"/>
      <c r="K249" s="160"/>
      <c r="L249" s="160"/>
      <c r="M249" s="160"/>
      <c r="N249" s="160"/>
      <c r="O249" s="160"/>
    </row>
    <row r="250" spans="1:27" ht="15" customHeight="1" x14ac:dyDescent="0.15">
      <c r="A250" s="81"/>
      <c r="B250" s="81"/>
      <c r="C250" s="102"/>
      <c r="D250" s="103"/>
      <c r="E250" s="103"/>
      <c r="F250" s="103"/>
      <c r="G250" s="103"/>
      <c r="H250" s="103"/>
      <c r="I250" s="103"/>
      <c r="J250" s="249"/>
      <c r="K250" s="112"/>
      <c r="L250" s="112"/>
      <c r="M250" s="112"/>
      <c r="N250" s="112"/>
      <c r="O250" s="104"/>
      <c r="P250" s="104"/>
      <c r="Q250" s="104"/>
      <c r="R250" s="104"/>
      <c r="S250" s="104"/>
      <c r="T250" s="104"/>
      <c r="U250" s="104"/>
      <c r="V250" s="104"/>
      <c r="W250" s="104"/>
      <c r="X250" s="104"/>
      <c r="Y250" s="104"/>
      <c r="Z250" s="105"/>
    </row>
    <row r="251" spans="1:27" ht="45.75" customHeight="1" x14ac:dyDescent="0.15">
      <c r="A251" s="81"/>
      <c r="B251" s="81"/>
      <c r="C251" s="102"/>
      <c r="D251" s="250" t="s">
        <v>218</v>
      </c>
      <c r="E251" s="251"/>
      <c r="F251" s="251"/>
      <c r="G251" s="251"/>
      <c r="H251" s="251"/>
      <c r="I251" s="251"/>
      <c r="J251" s="251"/>
      <c r="K251" s="251"/>
      <c r="L251" s="251"/>
      <c r="M251" s="251"/>
      <c r="N251" s="251"/>
      <c r="O251" s="251"/>
      <c r="P251" s="251"/>
      <c r="Q251" s="251"/>
      <c r="R251" s="251"/>
      <c r="S251" s="251"/>
      <c r="T251" s="251"/>
      <c r="U251" s="251"/>
      <c r="V251" s="251"/>
      <c r="W251" s="251"/>
      <c r="X251" s="251"/>
      <c r="Y251" s="251"/>
      <c r="Z251" s="111"/>
    </row>
    <row r="252" spans="1:27" ht="30" customHeight="1" x14ac:dyDescent="0.15">
      <c r="A252" s="81"/>
      <c r="B252" s="81"/>
      <c r="C252" s="102"/>
      <c r="D252" s="252"/>
      <c r="E252" s="253" t="s">
        <v>200</v>
      </c>
      <c r="F252" s="254"/>
      <c r="G252" s="254"/>
      <c r="H252" s="254"/>
      <c r="I252" s="254"/>
      <c r="J252" s="254"/>
      <c r="K252" s="254"/>
      <c r="L252" s="254"/>
      <c r="M252" s="254"/>
      <c r="N252" s="255"/>
      <c r="O252" s="256" t="s">
        <v>201</v>
      </c>
      <c r="P252" s="257"/>
      <c r="Q252" s="253" t="s">
        <v>202</v>
      </c>
      <c r="R252" s="254"/>
      <c r="S252" s="254"/>
      <c r="T252" s="254"/>
      <c r="U252" s="254"/>
      <c r="V252" s="254"/>
      <c r="W252" s="254"/>
      <c r="X252" s="254"/>
      <c r="Y252" s="255"/>
      <c r="Z252" s="111"/>
    </row>
    <row r="253" spans="1:27" ht="20.100000000000001" customHeight="1" x14ac:dyDescent="0.15">
      <c r="A253" s="81"/>
      <c r="B253" s="81"/>
      <c r="C253" s="102"/>
      <c r="D253" s="258">
        <v>1</v>
      </c>
      <c r="E253" s="13"/>
      <c r="F253" s="14"/>
      <c r="G253" s="14"/>
      <c r="H253" s="14"/>
      <c r="I253" s="14"/>
      <c r="J253" s="14"/>
      <c r="K253" s="14"/>
      <c r="L253" s="14"/>
      <c r="M253" s="14"/>
      <c r="N253" s="15"/>
      <c r="O253" s="16"/>
      <c r="P253" s="17"/>
      <c r="Q253" s="27"/>
      <c r="R253" s="28"/>
      <c r="S253" s="29"/>
      <c r="T253" s="29"/>
      <c r="U253" s="29"/>
      <c r="V253" s="29"/>
      <c r="W253" s="29"/>
      <c r="X253" s="29"/>
      <c r="Y253" s="30"/>
      <c r="Z253" s="111"/>
    </row>
    <row r="254" spans="1:27" ht="20.100000000000001" customHeight="1" x14ac:dyDescent="0.15">
      <c r="A254" s="81"/>
      <c r="B254" s="81"/>
      <c r="C254" s="102"/>
      <c r="D254" s="259">
        <v>2</v>
      </c>
      <c r="E254" s="22"/>
      <c r="F254" s="23"/>
      <c r="G254" s="23"/>
      <c r="H254" s="23"/>
      <c r="I254" s="23"/>
      <c r="J254" s="23"/>
      <c r="K254" s="23"/>
      <c r="L254" s="23"/>
      <c r="M254" s="23"/>
      <c r="N254" s="24"/>
      <c r="O254" s="25"/>
      <c r="P254" s="26"/>
      <c r="Q254" s="18"/>
      <c r="R254" s="19"/>
      <c r="S254" s="20"/>
      <c r="T254" s="20"/>
      <c r="U254" s="20"/>
      <c r="V254" s="20"/>
      <c r="W254" s="20"/>
      <c r="X254" s="20"/>
      <c r="Y254" s="21"/>
      <c r="Z254" s="111"/>
    </row>
    <row r="255" spans="1:27" ht="20.100000000000001" customHeight="1" x14ac:dyDescent="0.15">
      <c r="A255" s="81"/>
      <c r="B255" s="81"/>
      <c r="C255" s="102"/>
      <c r="D255" s="259">
        <v>3</v>
      </c>
      <c r="E255" s="22"/>
      <c r="F255" s="23"/>
      <c r="G255" s="23"/>
      <c r="H255" s="23"/>
      <c r="I255" s="23"/>
      <c r="J255" s="23"/>
      <c r="K255" s="23"/>
      <c r="L255" s="23"/>
      <c r="M255" s="23"/>
      <c r="N255" s="24"/>
      <c r="O255" s="25"/>
      <c r="P255" s="26"/>
      <c r="Q255" s="18"/>
      <c r="R255" s="19"/>
      <c r="S255" s="20"/>
      <c r="T255" s="20"/>
      <c r="U255" s="20"/>
      <c r="V255" s="20"/>
      <c r="W255" s="20"/>
      <c r="X255" s="20"/>
      <c r="Y255" s="21"/>
      <c r="Z255" s="111"/>
    </row>
    <row r="256" spans="1:27" ht="20.100000000000001" customHeight="1" x14ac:dyDescent="0.15">
      <c r="A256" s="81"/>
      <c r="B256" s="111"/>
      <c r="C256" s="102"/>
      <c r="D256" s="259">
        <v>4</v>
      </c>
      <c r="E256" s="22"/>
      <c r="F256" s="23"/>
      <c r="G256" s="23"/>
      <c r="H256" s="23"/>
      <c r="I256" s="23"/>
      <c r="J256" s="23"/>
      <c r="K256" s="23"/>
      <c r="L256" s="23"/>
      <c r="M256" s="23"/>
      <c r="N256" s="24"/>
      <c r="O256" s="25"/>
      <c r="P256" s="26"/>
      <c r="Q256" s="18"/>
      <c r="R256" s="19"/>
      <c r="S256" s="20"/>
      <c r="T256" s="20"/>
      <c r="U256" s="20"/>
      <c r="V256" s="20"/>
      <c r="W256" s="20"/>
      <c r="X256" s="20"/>
      <c r="Y256" s="21"/>
      <c r="Z256" s="111"/>
    </row>
    <row r="257" spans="1:27" ht="20.100000000000001" customHeight="1" x14ac:dyDescent="0.15">
      <c r="A257" s="81"/>
      <c r="B257" s="81"/>
      <c r="C257" s="102"/>
      <c r="D257" s="259">
        <v>5</v>
      </c>
      <c r="E257" s="22"/>
      <c r="F257" s="23"/>
      <c r="G257" s="23"/>
      <c r="H257" s="23"/>
      <c r="I257" s="23"/>
      <c r="J257" s="23"/>
      <c r="K257" s="23"/>
      <c r="L257" s="23"/>
      <c r="M257" s="23"/>
      <c r="N257" s="24"/>
      <c r="O257" s="25"/>
      <c r="P257" s="26"/>
      <c r="Q257" s="18"/>
      <c r="R257" s="19"/>
      <c r="S257" s="20"/>
      <c r="T257" s="20"/>
      <c r="U257" s="20"/>
      <c r="V257" s="20"/>
      <c r="W257" s="20"/>
      <c r="X257" s="20"/>
      <c r="Y257" s="21"/>
      <c r="Z257" s="111"/>
    </row>
    <row r="258" spans="1:27" ht="20.100000000000001" customHeight="1" x14ac:dyDescent="0.15">
      <c r="A258" s="81"/>
      <c r="B258" s="81"/>
      <c r="C258" s="102"/>
      <c r="D258" s="259">
        <v>6</v>
      </c>
      <c r="E258" s="22"/>
      <c r="F258" s="23"/>
      <c r="G258" s="23"/>
      <c r="H258" s="23"/>
      <c r="I258" s="23"/>
      <c r="J258" s="23"/>
      <c r="K258" s="23"/>
      <c r="L258" s="23"/>
      <c r="M258" s="23"/>
      <c r="N258" s="24"/>
      <c r="O258" s="25"/>
      <c r="P258" s="26"/>
      <c r="Q258" s="18"/>
      <c r="R258" s="19"/>
      <c r="S258" s="20"/>
      <c r="T258" s="20"/>
      <c r="U258" s="20"/>
      <c r="V258" s="20"/>
      <c r="W258" s="20"/>
      <c r="X258" s="20"/>
      <c r="Y258" s="21"/>
      <c r="Z258" s="111"/>
    </row>
    <row r="259" spans="1:27" ht="20.100000000000001" customHeight="1" x14ac:dyDescent="0.15">
      <c r="A259" s="81"/>
      <c r="B259" s="81"/>
      <c r="C259" s="102"/>
      <c r="D259" s="259">
        <v>7</v>
      </c>
      <c r="E259" s="22"/>
      <c r="F259" s="23"/>
      <c r="G259" s="23"/>
      <c r="H259" s="23"/>
      <c r="I259" s="23"/>
      <c r="J259" s="23"/>
      <c r="K259" s="23"/>
      <c r="L259" s="23"/>
      <c r="M259" s="23"/>
      <c r="N259" s="24"/>
      <c r="O259" s="25"/>
      <c r="P259" s="26"/>
      <c r="Q259" s="18"/>
      <c r="R259" s="19"/>
      <c r="S259" s="20"/>
      <c r="T259" s="20"/>
      <c r="U259" s="20"/>
      <c r="V259" s="20"/>
      <c r="W259" s="20"/>
      <c r="X259" s="20"/>
      <c r="Y259" s="21"/>
      <c r="Z259" s="111"/>
    </row>
    <row r="260" spans="1:27" ht="20.100000000000001" customHeight="1" x14ac:dyDescent="0.15">
      <c r="A260" s="81"/>
      <c r="B260" s="81"/>
      <c r="C260" s="102"/>
      <c r="D260" s="259">
        <v>8</v>
      </c>
      <c r="E260" s="22"/>
      <c r="F260" s="23"/>
      <c r="G260" s="23"/>
      <c r="H260" s="23"/>
      <c r="I260" s="23"/>
      <c r="J260" s="23"/>
      <c r="K260" s="23"/>
      <c r="L260" s="23"/>
      <c r="M260" s="23"/>
      <c r="N260" s="24"/>
      <c r="O260" s="25"/>
      <c r="P260" s="26"/>
      <c r="Q260" s="18"/>
      <c r="R260" s="19"/>
      <c r="S260" s="20"/>
      <c r="T260" s="20"/>
      <c r="U260" s="20"/>
      <c r="V260" s="20"/>
      <c r="W260" s="20"/>
      <c r="X260" s="20"/>
      <c r="Y260" s="21"/>
      <c r="Z260" s="111"/>
    </row>
    <row r="261" spans="1:27" ht="20.100000000000001" customHeight="1" x14ac:dyDescent="0.15">
      <c r="A261" s="81"/>
      <c r="B261" s="81"/>
      <c r="C261" s="102"/>
      <c r="D261" s="259">
        <v>9</v>
      </c>
      <c r="E261" s="22"/>
      <c r="F261" s="23"/>
      <c r="G261" s="23"/>
      <c r="H261" s="23"/>
      <c r="I261" s="23"/>
      <c r="J261" s="23"/>
      <c r="K261" s="23"/>
      <c r="L261" s="23"/>
      <c r="M261" s="23"/>
      <c r="N261" s="24"/>
      <c r="O261" s="25"/>
      <c r="P261" s="26"/>
      <c r="Q261" s="18"/>
      <c r="R261" s="19"/>
      <c r="S261" s="20"/>
      <c r="T261" s="20"/>
      <c r="U261" s="20"/>
      <c r="V261" s="20"/>
      <c r="W261" s="20"/>
      <c r="X261" s="20"/>
      <c r="Y261" s="21"/>
      <c r="Z261" s="111"/>
    </row>
    <row r="262" spans="1:27" ht="20.100000000000001" customHeight="1" x14ac:dyDescent="0.15">
      <c r="A262" s="81"/>
      <c r="B262" s="81"/>
      <c r="C262" s="102"/>
      <c r="D262" s="259">
        <v>10</v>
      </c>
      <c r="E262" s="22"/>
      <c r="F262" s="23"/>
      <c r="G262" s="23"/>
      <c r="H262" s="23"/>
      <c r="I262" s="23"/>
      <c r="J262" s="23"/>
      <c r="K262" s="23"/>
      <c r="L262" s="23"/>
      <c r="M262" s="23"/>
      <c r="N262" s="24"/>
      <c r="O262" s="25"/>
      <c r="P262" s="26"/>
      <c r="Q262" s="18"/>
      <c r="R262" s="19"/>
      <c r="S262" s="20"/>
      <c r="T262" s="20"/>
      <c r="U262" s="20"/>
      <c r="V262" s="20"/>
      <c r="W262" s="20"/>
      <c r="X262" s="20"/>
      <c r="Y262" s="21"/>
      <c r="Z262" s="111"/>
    </row>
    <row r="263" spans="1:27" ht="20.100000000000001" customHeight="1" x14ac:dyDescent="0.15">
      <c r="A263" s="81"/>
      <c r="B263" s="81"/>
      <c r="C263" s="102"/>
      <c r="D263" s="260">
        <v>11</v>
      </c>
      <c r="E263" s="40"/>
      <c r="F263" s="41"/>
      <c r="G263" s="41"/>
      <c r="H263" s="41"/>
      <c r="I263" s="41"/>
      <c r="J263" s="41"/>
      <c r="K263" s="41"/>
      <c r="L263" s="41"/>
      <c r="M263" s="41"/>
      <c r="N263" s="42"/>
      <c r="O263" s="43"/>
      <c r="P263" s="44"/>
      <c r="Q263" s="31"/>
      <c r="R263" s="32"/>
      <c r="S263" s="33"/>
      <c r="T263" s="33"/>
      <c r="U263" s="33"/>
      <c r="V263" s="33"/>
      <c r="W263" s="33"/>
      <c r="X263" s="33"/>
      <c r="Y263" s="34"/>
      <c r="Z263" s="111"/>
    </row>
    <row r="264" spans="1:27" ht="15.95" customHeight="1" x14ac:dyDescent="0.15">
      <c r="A264" s="81"/>
      <c r="B264" s="81"/>
      <c r="C264" s="115"/>
      <c r="D264" s="112"/>
      <c r="Z264" s="111"/>
    </row>
    <row r="265" spans="1:27" ht="15.95" customHeight="1" x14ac:dyDescent="0.15">
      <c r="A265" s="81"/>
      <c r="B265" s="81"/>
      <c r="C265" s="126"/>
      <c r="D265" s="127"/>
      <c r="E265" s="127"/>
      <c r="F265" s="127"/>
      <c r="G265" s="127"/>
      <c r="H265" s="127"/>
      <c r="I265" s="127"/>
      <c r="J265" s="127"/>
      <c r="K265" s="127"/>
      <c r="L265" s="127"/>
      <c r="M265" s="127"/>
      <c r="N265" s="127"/>
      <c r="O265" s="127"/>
      <c r="P265" s="127"/>
      <c r="Q265" s="127"/>
      <c r="R265" s="261"/>
      <c r="S265" s="262"/>
      <c r="T265" s="262"/>
      <c r="U265" s="262"/>
      <c r="V265" s="263"/>
      <c r="W265" s="263"/>
      <c r="X265" s="263"/>
      <c r="Y265" s="264"/>
      <c r="Z265" s="130"/>
    </row>
    <row r="266" spans="1:27" ht="20.100000000000001" customHeight="1" x14ac:dyDescent="0.15">
      <c r="A266" s="81"/>
      <c r="B266" s="81"/>
      <c r="C266" s="112"/>
      <c r="D266" s="112"/>
      <c r="E266" s="112"/>
      <c r="F266" s="112"/>
      <c r="G266" s="112"/>
      <c r="H266" s="112"/>
      <c r="I266" s="112"/>
      <c r="J266" s="112"/>
      <c r="K266" s="136"/>
      <c r="L266" s="136"/>
      <c r="M266" s="136"/>
      <c r="N266" s="136"/>
      <c r="O266" s="136"/>
      <c r="P266" s="136"/>
      <c r="Q266" s="136"/>
      <c r="R266" s="265"/>
      <c r="S266" s="265"/>
      <c r="T266" s="265"/>
      <c r="U266" s="265"/>
      <c r="V266" s="266"/>
      <c r="W266" s="266"/>
      <c r="X266" s="266"/>
      <c r="Y266" s="136"/>
      <c r="Z266" s="112"/>
    </row>
    <row r="267" spans="1:27" ht="20.100000000000001" customHeight="1" x14ac:dyDescent="0.15">
      <c r="M267" s="200"/>
      <c r="O267" s="144"/>
      <c r="Q267" s="201"/>
      <c r="R267" s="201"/>
      <c r="S267" s="201"/>
      <c r="T267" s="201"/>
      <c r="U267" s="201"/>
      <c r="V267" s="201"/>
      <c r="W267" s="201"/>
      <c r="X267" s="201"/>
    </row>
    <row r="268" spans="1:27" ht="20.100000000000001" customHeight="1" x14ac:dyDescent="0.15">
      <c r="B268" s="81"/>
      <c r="C268" s="99" t="s">
        <v>203</v>
      </c>
      <c r="D268" s="100"/>
      <c r="E268" s="100"/>
      <c r="F268" s="100"/>
      <c r="G268" s="100"/>
      <c r="H268" s="101"/>
      <c r="I268" s="199"/>
      <c r="L268" s="200"/>
      <c r="N268" s="144"/>
      <c r="P268" s="201"/>
      <c r="Q268" s="201"/>
      <c r="R268" s="201"/>
      <c r="S268" s="144"/>
      <c r="T268" s="144"/>
      <c r="U268" s="144"/>
      <c r="V268" s="144"/>
      <c r="W268" s="144"/>
      <c r="X268" s="144"/>
      <c r="Y268" s="144"/>
      <c r="AA268" s="144"/>
    </row>
    <row r="269" spans="1:27" ht="20.100000000000001" customHeight="1" x14ac:dyDescent="0.15">
      <c r="B269" s="81"/>
      <c r="C269" s="102"/>
      <c r="D269" s="103"/>
      <c r="E269" s="103"/>
      <c r="F269" s="103"/>
      <c r="G269" s="103"/>
      <c r="H269" s="103"/>
      <c r="I269" s="103"/>
      <c r="J269" s="104"/>
      <c r="K269" s="104"/>
      <c r="L269" s="161"/>
      <c r="M269" s="161"/>
      <c r="N269" s="148"/>
      <c r="O269" s="148"/>
      <c r="P269" s="202"/>
      <c r="Q269" s="202"/>
      <c r="R269" s="202"/>
      <c r="S269" s="148"/>
      <c r="T269" s="148"/>
      <c r="U269" s="148"/>
      <c r="V269" s="148"/>
      <c r="W269" s="148"/>
      <c r="X269" s="148"/>
      <c r="Y269" s="148"/>
      <c r="Z269" s="105"/>
      <c r="AA269" s="144"/>
    </row>
    <row r="270" spans="1:27" ht="37.700000000000003" customHeight="1" x14ac:dyDescent="0.15">
      <c r="B270" s="81"/>
      <c r="C270" s="106"/>
      <c r="D270" s="267" t="s">
        <v>214</v>
      </c>
      <c r="E270" s="267"/>
      <c r="F270" s="267"/>
      <c r="G270" s="267"/>
      <c r="H270" s="267"/>
      <c r="I270" s="267"/>
      <c r="J270" s="267"/>
      <c r="K270" s="267"/>
      <c r="L270" s="267"/>
      <c r="M270" s="267"/>
      <c r="N270" s="267"/>
      <c r="O270" s="267"/>
      <c r="P270" s="267"/>
      <c r="Q270" s="267"/>
      <c r="R270" s="267"/>
      <c r="S270" s="267"/>
      <c r="T270" s="267"/>
      <c r="U270" s="267"/>
      <c r="V270" s="267"/>
      <c r="W270" s="267"/>
      <c r="X270" s="267"/>
      <c r="Y270" s="267"/>
      <c r="Z270" s="111"/>
    </row>
    <row r="271" spans="1:27" ht="20.100000000000001" customHeight="1" x14ac:dyDescent="0.15">
      <c r="B271" s="81"/>
      <c r="C271" s="106"/>
      <c r="D271" s="107">
        <v>1</v>
      </c>
      <c r="E271" s="83" t="s">
        <v>204</v>
      </c>
      <c r="I271" s="35"/>
      <c r="J271" s="35"/>
      <c r="K271" s="35"/>
      <c r="L271" s="35"/>
      <c r="M271" s="35"/>
      <c r="Z271" s="111"/>
    </row>
    <row r="272" spans="1:27" ht="19.899999999999999" customHeight="1" x14ac:dyDescent="0.15">
      <c r="B272" s="81"/>
      <c r="C272" s="106"/>
      <c r="J272" s="268" t="s">
        <v>217</v>
      </c>
      <c r="K272" s="268"/>
      <c r="L272" s="268"/>
      <c r="M272" s="268"/>
      <c r="N272" s="268"/>
      <c r="O272" s="268"/>
      <c r="P272" s="268"/>
      <c r="Q272" s="268"/>
      <c r="R272" s="268"/>
      <c r="S272" s="268"/>
      <c r="T272" s="268"/>
      <c r="U272" s="268"/>
      <c r="V272" s="268"/>
      <c r="W272" s="268"/>
      <c r="X272" s="268"/>
      <c r="Y272" s="268"/>
      <c r="Z272" s="111"/>
    </row>
    <row r="273" spans="2:27" ht="20.100000000000001" customHeight="1" x14ac:dyDescent="0.15">
      <c r="B273" s="81"/>
      <c r="C273" s="106"/>
      <c r="D273" s="107">
        <v>2</v>
      </c>
      <c r="E273" s="83" t="s">
        <v>205</v>
      </c>
      <c r="I273" s="35"/>
      <c r="J273" s="35"/>
      <c r="K273" s="35"/>
      <c r="L273" s="35"/>
      <c r="M273" s="35"/>
      <c r="Z273" s="111"/>
      <c r="AA273" s="144"/>
    </row>
    <row r="274" spans="2:27" ht="19.899999999999999" customHeight="1" x14ac:dyDescent="0.15">
      <c r="B274" s="81"/>
      <c r="C274" s="106"/>
      <c r="J274" s="268" t="s">
        <v>215</v>
      </c>
      <c r="K274" s="268"/>
      <c r="L274" s="268"/>
      <c r="M274" s="268"/>
      <c r="N274" s="268"/>
      <c r="O274" s="268"/>
      <c r="P274" s="268"/>
      <c r="Q274" s="268"/>
      <c r="R274" s="268"/>
      <c r="S274" s="268"/>
      <c r="T274" s="268"/>
      <c r="U274" s="268"/>
      <c r="V274" s="268"/>
      <c r="W274" s="268"/>
      <c r="X274" s="268"/>
      <c r="Y274" s="268"/>
      <c r="Z274" s="111"/>
    </row>
    <row r="275" spans="2:27" ht="20.100000000000001" customHeight="1" x14ac:dyDescent="0.15">
      <c r="B275" s="81"/>
      <c r="C275" s="106"/>
      <c r="D275" s="107">
        <v>3</v>
      </c>
      <c r="E275" s="83" t="s">
        <v>206</v>
      </c>
      <c r="I275" s="35"/>
      <c r="J275" s="35"/>
      <c r="K275" s="35"/>
      <c r="L275" s="35"/>
      <c r="M275" s="35"/>
      <c r="Z275" s="111"/>
      <c r="AA275" s="144"/>
    </row>
    <row r="276" spans="2:27" ht="30" customHeight="1" x14ac:dyDescent="0.15">
      <c r="B276" s="81"/>
      <c r="C276" s="106"/>
      <c r="E276" s="193"/>
      <c r="J276" s="269" t="s">
        <v>216</v>
      </c>
      <c r="K276" s="269"/>
      <c r="L276" s="269"/>
      <c r="M276" s="269"/>
      <c r="N276" s="269"/>
      <c r="O276" s="269"/>
      <c r="P276" s="269"/>
      <c r="Q276" s="269"/>
      <c r="R276" s="269"/>
      <c r="S276" s="269"/>
      <c r="T276" s="269"/>
      <c r="U276" s="269"/>
      <c r="V276" s="269"/>
      <c r="W276" s="269"/>
      <c r="X276" s="269"/>
      <c r="Y276" s="269"/>
      <c r="Z276" s="111"/>
    </row>
    <row r="277" spans="2:27" ht="20.100000000000001" customHeight="1" x14ac:dyDescent="0.15">
      <c r="B277" s="81"/>
      <c r="C277" s="126"/>
      <c r="D277" s="127"/>
      <c r="E277" s="127"/>
      <c r="F277" s="127"/>
      <c r="G277" s="127"/>
      <c r="H277" s="127"/>
      <c r="I277" s="127"/>
      <c r="J277" s="128"/>
      <c r="K277" s="128"/>
      <c r="L277" s="195"/>
      <c r="M277" s="195"/>
      <c r="N277" s="157"/>
      <c r="O277" s="128"/>
      <c r="P277" s="151"/>
      <c r="Q277" s="151"/>
      <c r="R277" s="151"/>
      <c r="S277" s="157"/>
      <c r="T277" s="157"/>
      <c r="U277" s="157"/>
      <c r="V277" s="157"/>
      <c r="W277" s="157"/>
      <c r="X277" s="157"/>
      <c r="Y277" s="128"/>
      <c r="Z277" s="130"/>
    </row>
    <row r="278" spans="2:27" ht="20.100000000000001" customHeight="1" x14ac:dyDescent="0.15">
      <c r="B278" s="81"/>
      <c r="C278" s="112"/>
      <c r="D278" s="112"/>
      <c r="E278" s="112"/>
      <c r="F278" s="112"/>
      <c r="G278" s="112"/>
      <c r="H278" s="112"/>
      <c r="I278" s="112"/>
      <c r="J278" s="132"/>
      <c r="K278" s="132"/>
      <c r="L278" s="196"/>
      <c r="M278" s="132"/>
      <c r="N278" s="158"/>
      <c r="O278" s="132"/>
      <c r="P278" s="152"/>
      <c r="Q278" s="152"/>
      <c r="R278" s="152"/>
      <c r="S278" s="158"/>
      <c r="T278" s="158"/>
      <c r="U278" s="158"/>
      <c r="V278" s="158"/>
      <c r="W278" s="158"/>
      <c r="X278" s="158"/>
      <c r="Y278" s="132"/>
      <c r="Z278" s="112"/>
    </row>
  </sheetData>
  <sheetProtection algorithmName="SHA-512" hashValue="biv1klvXwdgflIppl36EXt/5E4RXB5Fva+6kOehZGhy26kB3T4PyIBV6M6ORZsgyeik4sZATUbazTbNemiUiOA==" saltValue="RPGPobkxD/JBhw93TlH1gA==" spinCount="100000" sheet="1" objects="1" scenarios="1"/>
  <dataConsolidate/>
  <mergeCells count="246">
    <mergeCell ref="E245:S245"/>
    <mergeCell ref="P229:Q229"/>
    <mergeCell ref="P233:Q233"/>
    <mergeCell ref="R217:S217"/>
    <mergeCell ref="R218:S218"/>
    <mergeCell ref="R223:S223"/>
    <mergeCell ref="R242:S242"/>
    <mergeCell ref="R243:S243"/>
    <mergeCell ref="R244:S244"/>
    <mergeCell ref="R233:S233"/>
    <mergeCell ref="R234:S234"/>
    <mergeCell ref="R235:S235"/>
    <mergeCell ref="R236:S236"/>
    <mergeCell ref="R237:S237"/>
    <mergeCell ref="R238:S238"/>
    <mergeCell ref="R239:S239"/>
    <mergeCell ref="R240:S240"/>
    <mergeCell ref="R241:S241"/>
    <mergeCell ref="P226:Q226"/>
    <mergeCell ref="P227:Q227"/>
    <mergeCell ref="N218:O218"/>
    <mergeCell ref="R228:S228"/>
    <mergeCell ref="R229:S229"/>
    <mergeCell ref="R230:S230"/>
    <mergeCell ref="R231:S231"/>
    <mergeCell ref="R232:S232"/>
    <mergeCell ref="P230:Q230"/>
    <mergeCell ref="P231:Q231"/>
    <mergeCell ref="P232:Q232"/>
    <mergeCell ref="P236:Q236"/>
    <mergeCell ref="N236:O236"/>
    <mergeCell ref="N228:O228"/>
    <mergeCell ref="N229:O229"/>
    <mergeCell ref="P234:Q234"/>
    <mergeCell ref="P235:Q235"/>
    <mergeCell ref="N230:O230"/>
    <mergeCell ref="N231:O231"/>
    <mergeCell ref="N232:O232"/>
    <mergeCell ref="N233:O233"/>
    <mergeCell ref="N234:O234"/>
    <mergeCell ref="N235:O235"/>
    <mergeCell ref="P228:Q228"/>
    <mergeCell ref="L233:M233"/>
    <mergeCell ref="L234:M234"/>
    <mergeCell ref="L235:M235"/>
    <mergeCell ref="L217:M217"/>
    <mergeCell ref="L218:M218"/>
    <mergeCell ref="L219:M219"/>
    <mergeCell ref="R224:S224"/>
    <mergeCell ref="R225:S225"/>
    <mergeCell ref="R226:S226"/>
    <mergeCell ref="R227:S227"/>
    <mergeCell ref="N227:O227"/>
    <mergeCell ref="R219:S219"/>
    <mergeCell ref="R220:S220"/>
    <mergeCell ref="R221:S221"/>
    <mergeCell ref="R222:S222"/>
    <mergeCell ref="P217:Q217"/>
    <mergeCell ref="P218:Q218"/>
    <mergeCell ref="P219:Q219"/>
    <mergeCell ref="P220:Q220"/>
    <mergeCell ref="P221:Q221"/>
    <mergeCell ref="P222:Q222"/>
    <mergeCell ref="P223:Q223"/>
    <mergeCell ref="P224:Q224"/>
    <mergeCell ref="P225:Q225"/>
    <mergeCell ref="L223:M223"/>
    <mergeCell ref="L224:M224"/>
    <mergeCell ref="L225:M225"/>
    <mergeCell ref="L226:M226"/>
    <mergeCell ref="L227:M227"/>
    <mergeCell ref="L228:M228"/>
    <mergeCell ref="L229:M229"/>
    <mergeCell ref="L231:M231"/>
    <mergeCell ref="L232:M232"/>
    <mergeCell ref="L213:M214"/>
    <mergeCell ref="E213:K214"/>
    <mergeCell ref="P215:Q215"/>
    <mergeCell ref="P216:Q216"/>
    <mergeCell ref="I189:M189"/>
    <mergeCell ref="R215:S215"/>
    <mergeCell ref="T213:Y213"/>
    <mergeCell ref="N213:O214"/>
    <mergeCell ref="P213:Q214"/>
    <mergeCell ref="R213:S214"/>
    <mergeCell ref="R216:S216"/>
    <mergeCell ref="N215:O215"/>
    <mergeCell ref="I178:M178"/>
    <mergeCell ref="I199:M199"/>
    <mergeCell ref="L215:M215"/>
    <mergeCell ref="I114:Y114"/>
    <mergeCell ref="I116:Y116"/>
    <mergeCell ref="I122:M122"/>
    <mergeCell ref="I124:M124"/>
    <mergeCell ref="I120:Y120"/>
    <mergeCell ref="I153:M153"/>
    <mergeCell ref="I207:M207"/>
    <mergeCell ref="I155:Y155"/>
    <mergeCell ref="I157:Y157"/>
    <mergeCell ref="E212:Y212"/>
    <mergeCell ref="I193:M193"/>
    <mergeCell ref="C174:H174"/>
    <mergeCell ref="I176:M176"/>
    <mergeCell ref="E186:H186"/>
    <mergeCell ref="I186:M186"/>
    <mergeCell ref="E187:H187"/>
    <mergeCell ref="I187:M187"/>
    <mergeCell ref="I183:M183"/>
    <mergeCell ref="I180:M180"/>
    <mergeCell ref="J208:Y208"/>
    <mergeCell ref="I209:M209"/>
    <mergeCell ref="I112:Y112"/>
    <mergeCell ref="C150:H150"/>
    <mergeCell ref="I118:M118"/>
    <mergeCell ref="E15:H15"/>
    <mergeCell ref="C13:H13"/>
    <mergeCell ref="I71:Y71"/>
    <mergeCell ref="I63:M63"/>
    <mergeCell ref="I20:M20"/>
    <mergeCell ref="C204:H204"/>
    <mergeCell ref="I163:Y163"/>
    <mergeCell ref="E184:H184"/>
    <mergeCell ref="I184:M184"/>
    <mergeCell ref="E185:H185"/>
    <mergeCell ref="E183:H183"/>
    <mergeCell ref="O178:Q178"/>
    <mergeCell ref="I26:Y26"/>
    <mergeCell ref="C60:H60"/>
    <mergeCell ref="I73:Y73"/>
    <mergeCell ref="C109:H109"/>
    <mergeCell ref="I185:M185"/>
    <mergeCell ref="I197:M197"/>
    <mergeCell ref="I195:M195"/>
    <mergeCell ref="I191:M191"/>
    <mergeCell ref="I79:Y79"/>
    <mergeCell ref="I81:Y81"/>
    <mergeCell ref="I69:M69"/>
    <mergeCell ref="I161:M161"/>
    <mergeCell ref="I165:M165"/>
    <mergeCell ref="I167:M167"/>
    <mergeCell ref="I34:M34"/>
    <mergeCell ref="I36:M36"/>
    <mergeCell ref="D111:Y111"/>
    <mergeCell ref="N244:O244"/>
    <mergeCell ref="P244:Q244"/>
    <mergeCell ref="L241:M241"/>
    <mergeCell ref="L242:M242"/>
    <mergeCell ref="N237:O237"/>
    <mergeCell ref="N238:O238"/>
    <mergeCell ref="N239:O239"/>
    <mergeCell ref="N240:O240"/>
    <mergeCell ref="N241:O241"/>
    <mergeCell ref="N242:O242"/>
    <mergeCell ref="L237:M237"/>
    <mergeCell ref="P241:Q241"/>
    <mergeCell ref="P242:Q242"/>
    <mergeCell ref="P243:Q243"/>
    <mergeCell ref="L244:M244"/>
    <mergeCell ref="L238:M238"/>
    <mergeCell ref="L239:M239"/>
    <mergeCell ref="L240:M240"/>
    <mergeCell ref="L243:M243"/>
    <mergeCell ref="N243:O243"/>
    <mergeCell ref="P237:Q237"/>
    <mergeCell ref="P238:Q238"/>
    <mergeCell ref="P239:Q239"/>
    <mergeCell ref="P240:Q240"/>
    <mergeCell ref="N216:O216"/>
    <mergeCell ref="N217:O217"/>
    <mergeCell ref="L230:M230"/>
    <mergeCell ref="L216:M216"/>
    <mergeCell ref="N219:O219"/>
    <mergeCell ref="N220:O220"/>
    <mergeCell ref="N221:O221"/>
    <mergeCell ref="N222:O222"/>
    <mergeCell ref="N223:O223"/>
    <mergeCell ref="N224:O224"/>
    <mergeCell ref="N225:O225"/>
    <mergeCell ref="N226:O226"/>
    <mergeCell ref="L236:M236"/>
    <mergeCell ref="L220:M220"/>
    <mergeCell ref="L221:M221"/>
    <mergeCell ref="L222:M222"/>
    <mergeCell ref="I83:M83"/>
    <mergeCell ref="I85:M85"/>
    <mergeCell ref="I273:M273"/>
    <mergeCell ref="I275:M275"/>
    <mergeCell ref="J276:Y276"/>
    <mergeCell ref="W1:Z1"/>
    <mergeCell ref="I159:M159"/>
    <mergeCell ref="I22:Y22"/>
    <mergeCell ref="I24:Y24"/>
    <mergeCell ref="I169:Y169"/>
    <mergeCell ref="J15:Y15"/>
    <mergeCell ref="I28:Y28"/>
    <mergeCell ref="I38:Y38"/>
    <mergeCell ref="I87:Y87"/>
    <mergeCell ref="I126:Y126"/>
    <mergeCell ref="I30:Y30"/>
    <mergeCell ref="I40:M40"/>
    <mergeCell ref="J74:Y74"/>
    <mergeCell ref="I75:Y75"/>
    <mergeCell ref="J76:Y76"/>
    <mergeCell ref="I77:Y77"/>
    <mergeCell ref="I32:Y32"/>
    <mergeCell ref="E263:N263"/>
    <mergeCell ref="O263:P263"/>
    <mergeCell ref="Q263:Y263"/>
    <mergeCell ref="D270:Y270"/>
    <mergeCell ref="I271:M271"/>
    <mergeCell ref="C268:H268"/>
    <mergeCell ref="E255:N255"/>
    <mergeCell ref="O255:P255"/>
    <mergeCell ref="Q255:Y255"/>
    <mergeCell ref="E256:N256"/>
    <mergeCell ref="O256:P256"/>
    <mergeCell ref="Q256:Y256"/>
    <mergeCell ref="E257:N257"/>
    <mergeCell ref="O257:P257"/>
    <mergeCell ref="Q257:Y257"/>
    <mergeCell ref="E258:N258"/>
    <mergeCell ref="O258:P258"/>
    <mergeCell ref="Q258:Y258"/>
    <mergeCell ref="E262:N262"/>
    <mergeCell ref="O262:P262"/>
    <mergeCell ref="C249:I249"/>
    <mergeCell ref="D251:Y251"/>
    <mergeCell ref="E252:N252"/>
    <mergeCell ref="O252:P252"/>
    <mergeCell ref="Q252:Y252"/>
    <mergeCell ref="E253:N253"/>
    <mergeCell ref="O253:P253"/>
    <mergeCell ref="Q262:Y262"/>
    <mergeCell ref="E259:N259"/>
    <mergeCell ref="O259:P259"/>
    <mergeCell ref="Q259:Y259"/>
    <mergeCell ref="E260:N260"/>
    <mergeCell ref="O260:P260"/>
    <mergeCell ref="Q260:Y260"/>
    <mergeCell ref="E261:N261"/>
    <mergeCell ref="O261:P261"/>
    <mergeCell ref="Q261:Y261"/>
    <mergeCell ref="Q253:Y253"/>
    <mergeCell ref="E254:N254"/>
    <mergeCell ref="O254:P254"/>
    <mergeCell ref="Q254:Y254"/>
  </mergeCells>
  <phoneticPr fontId="4"/>
  <conditionalFormatting sqref="I20:M20">
    <cfRule type="expression" dxfId="349" priority="350" stopIfTrue="1">
      <formula>$A20&lt;&gt;0</formula>
    </cfRule>
  </conditionalFormatting>
  <conditionalFormatting sqref="I22:Y22">
    <cfRule type="expression" dxfId="348" priority="349" stopIfTrue="1">
      <formula>$A22&lt;&gt;0</formula>
    </cfRule>
  </conditionalFormatting>
  <conditionalFormatting sqref="I24:Y24">
    <cfRule type="expression" dxfId="347" priority="348" stopIfTrue="1">
      <formula>$A24&lt;&gt;0</formula>
    </cfRule>
  </conditionalFormatting>
  <conditionalFormatting sqref="I26:Y26">
    <cfRule type="expression" dxfId="346" priority="347" stopIfTrue="1">
      <formula>$A26&lt;&gt;0</formula>
    </cfRule>
  </conditionalFormatting>
  <conditionalFormatting sqref="I28:Y28">
    <cfRule type="expression" dxfId="345" priority="346" stopIfTrue="1">
      <formula>$A28&lt;&gt;0</formula>
    </cfRule>
  </conditionalFormatting>
  <conditionalFormatting sqref="I30:Y30">
    <cfRule type="expression" dxfId="344" priority="345" stopIfTrue="1">
      <formula>$A30&lt;&gt;0</formula>
    </cfRule>
  </conditionalFormatting>
  <conditionalFormatting sqref="I32:Y32">
    <cfRule type="expression" dxfId="343" priority="344" stopIfTrue="1">
      <formula>$A32&lt;&gt;0</formula>
    </cfRule>
  </conditionalFormatting>
  <conditionalFormatting sqref="I34:M34">
    <cfRule type="expression" dxfId="342" priority="343" stopIfTrue="1">
      <formula>$A34&lt;&gt;0</formula>
    </cfRule>
  </conditionalFormatting>
  <conditionalFormatting sqref="I36:M36">
    <cfRule type="expression" dxfId="341" priority="342" stopIfTrue="1">
      <formula>$A36&lt;&gt;0</formula>
    </cfRule>
  </conditionalFormatting>
  <conditionalFormatting sqref="I38:Y38">
    <cfRule type="expression" dxfId="340" priority="341" stopIfTrue="1">
      <formula>$A38&lt;&gt;0</formula>
    </cfRule>
  </conditionalFormatting>
  <conditionalFormatting sqref="I40:M40">
    <cfRule type="expression" dxfId="339" priority="340" stopIfTrue="1">
      <formula>$A40&lt;&gt;0</formula>
    </cfRule>
  </conditionalFormatting>
  <conditionalFormatting sqref="I63:M63">
    <cfRule type="expression" dxfId="338" priority="339" stopIfTrue="1">
      <formula>$A63&lt;&gt;0</formula>
    </cfRule>
  </conditionalFormatting>
  <conditionalFormatting sqref="I69:M69">
    <cfRule type="expression" dxfId="337" priority="338" stopIfTrue="1">
      <formula>$A69&lt;&gt;0</formula>
    </cfRule>
  </conditionalFormatting>
  <conditionalFormatting sqref="I71:Y71">
    <cfRule type="expression" dxfId="336" priority="337" stopIfTrue="1">
      <formula>$A71&lt;&gt;0</formula>
    </cfRule>
  </conditionalFormatting>
  <conditionalFormatting sqref="I73:Y73">
    <cfRule type="expression" dxfId="335" priority="336" stopIfTrue="1">
      <formula>$A73&lt;&gt;0</formula>
    </cfRule>
  </conditionalFormatting>
  <conditionalFormatting sqref="I75:Y75">
    <cfRule type="expression" dxfId="334" priority="335" stopIfTrue="1">
      <formula>$A75&lt;&gt;0</formula>
    </cfRule>
  </conditionalFormatting>
  <conditionalFormatting sqref="I77:Y77">
    <cfRule type="expression" dxfId="333" priority="334" stopIfTrue="1">
      <formula>$A77&lt;&gt;0</formula>
    </cfRule>
  </conditionalFormatting>
  <conditionalFormatting sqref="I79:Y79">
    <cfRule type="expression" dxfId="332" priority="333" stopIfTrue="1">
      <formula>$A79&lt;&gt;0</formula>
    </cfRule>
  </conditionalFormatting>
  <conditionalFormatting sqref="I81:Y81">
    <cfRule type="expression" dxfId="331" priority="332" stopIfTrue="1">
      <formula>$A81&lt;&gt;0</formula>
    </cfRule>
  </conditionalFormatting>
  <conditionalFormatting sqref="I83:M83">
    <cfRule type="expression" dxfId="330" priority="331" stopIfTrue="1">
      <formula>$A83&lt;&gt;0</formula>
    </cfRule>
  </conditionalFormatting>
  <conditionalFormatting sqref="P83">
    <cfRule type="expression" dxfId="329" priority="330" stopIfTrue="1">
      <formula>$A84&lt;&gt;0</formula>
    </cfRule>
  </conditionalFormatting>
  <conditionalFormatting sqref="I85:M85">
    <cfRule type="expression" dxfId="328" priority="329" stopIfTrue="1">
      <formula>$A85&lt;&gt;0</formula>
    </cfRule>
  </conditionalFormatting>
  <conditionalFormatting sqref="I87:Y87">
    <cfRule type="expression" dxfId="327" priority="328" stopIfTrue="1">
      <formula>$A87&lt;&gt;0</formula>
    </cfRule>
  </conditionalFormatting>
  <conditionalFormatting sqref="I114:Y114">
    <cfRule type="expression" dxfId="326" priority="327" stopIfTrue="1">
      <formula>$A114&lt;&gt;0</formula>
    </cfRule>
  </conditionalFormatting>
  <conditionalFormatting sqref="I116:Y116">
    <cfRule type="expression" dxfId="325" priority="326" stopIfTrue="1">
      <formula>$A116&lt;&gt;0</formula>
    </cfRule>
  </conditionalFormatting>
  <conditionalFormatting sqref="I120:Y120">
    <cfRule type="expression" dxfId="324" priority="325" stopIfTrue="1">
      <formula>$A120&lt;&gt;0</formula>
    </cfRule>
  </conditionalFormatting>
  <conditionalFormatting sqref="I122:M122">
    <cfRule type="expression" dxfId="323" priority="324" stopIfTrue="1">
      <formula>$A122&lt;&gt;0</formula>
    </cfRule>
  </conditionalFormatting>
  <conditionalFormatting sqref="I124:M124">
    <cfRule type="expression" dxfId="322" priority="323" stopIfTrue="1">
      <formula>$A124&lt;&gt;0</formula>
    </cfRule>
  </conditionalFormatting>
  <conditionalFormatting sqref="I126:Y126">
    <cfRule type="expression" dxfId="321" priority="322" stopIfTrue="1">
      <formula>$A126&lt;&gt;0</formula>
    </cfRule>
  </conditionalFormatting>
  <conditionalFormatting sqref="I153:M153">
    <cfRule type="expression" dxfId="320" priority="321" stopIfTrue="1">
      <formula>$A153&lt;&gt;0</formula>
    </cfRule>
  </conditionalFormatting>
  <conditionalFormatting sqref="I155:Y155">
    <cfRule type="expression" dxfId="319" priority="320" stopIfTrue="1">
      <formula>$A155&lt;&gt;0</formula>
    </cfRule>
  </conditionalFormatting>
  <conditionalFormatting sqref="I157:Y157">
    <cfRule type="expression" dxfId="318" priority="319" stopIfTrue="1">
      <formula>$A157&lt;&gt;0</formula>
    </cfRule>
  </conditionalFormatting>
  <conditionalFormatting sqref="I159:M159">
    <cfRule type="expression" dxfId="317" priority="318" stopIfTrue="1">
      <formula>$A159&lt;&gt;0</formula>
    </cfRule>
  </conditionalFormatting>
  <conditionalFormatting sqref="I161:M161">
    <cfRule type="expression" dxfId="316" priority="317" stopIfTrue="1">
      <formula>$A161&lt;&gt;0</formula>
    </cfRule>
  </conditionalFormatting>
  <conditionalFormatting sqref="I163:Y163">
    <cfRule type="expression" dxfId="315" priority="316" stopIfTrue="1">
      <formula>$A163&lt;&gt;0</formula>
    </cfRule>
  </conditionalFormatting>
  <conditionalFormatting sqref="I165:M165">
    <cfRule type="expression" dxfId="314" priority="315" stopIfTrue="1">
      <formula>$A165&lt;&gt;0</formula>
    </cfRule>
  </conditionalFormatting>
  <conditionalFormatting sqref="I167:M167">
    <cfRule type="expression" dxfId="313" priority="314" stopIfTrue="1">
      <formula>$A167&lt;&gt;0</formula>
    </cfRule>
  </conditionalFormatting>
  <conditionalFormatting sqref="I169:Y169">
    <cfRule type="expression" dxfId="312" priority="313" stopIfTrue="1">
      <formula>$A169&lt;&gt;0</formula>
    </cfRule>
  </conditionalFormatting>
  <conditionalFormatting sqref="I176:M176">
    <cfRule type="expression" dxfId="311" priority="312" stopIfTrue="1">
      <formula>$A176&lt;&gt;0</formula>
    </cfRule>
  </conditionalFormatting>
  <conditionalFormatting sqref="I183:M183">
    <cfRule type="expression" dxfId="310" priority="311" stopIfTrue="1">
      <formula>$A183&lt;&gt;0</formula>
    </cfRule>
  </conditionalFormatting>
  <conditionalFormatting sqref="I184:M184">
    <cfRule type="expression" dxfId="309" priority="310" stopIfTrue="1">
      <formula>$A184&lt;&gt;0</formula>
    </cfRule>
  </conditionalFormatting>
  <conditionalFormatting sqref="I185:M185">
    <cfRule type="expression" dxfId="308" priority="309" stopIfTrue="1">
      <formula>$A185&lt;&gt;0</formula>
    </cfRule>
  </conditionalFormatting>
  <conditionalFormatting sqref="I187:M187">
    <cfRule type="expression" dxfId="307" priority="308" stopIfTrue="1">
      <formula>$A187&lt;&gt;0</formula>
    </cfRule>
  </conditionalFormatting>
  <conditionalFormatting sqref="I189:M189">
    <cfRule type="expression" dxfId="306" priority="307" stopIfTrue="1">
      <formula>$A189&lt;&gt;0</formula>
    </cfRule>
  </conditionalFormatting>
  <conditionalFormatting sqref="I191:M191">
    <cfRule type="expression" dxfId="305" priority="306" stopIfTrue="1">
      <formula>$A191&lt;&gt;0</formula>
    </cfRule>
  </conditionalFormatting>
  <conditionalFormatting sqref="I193:M193">
    <cfRule type="expression" dxfId="304" priority="305" stopIfTrue="1">
      <formula>$A193&lt;&gt;0</formula>
    </cfRule>
  </conditionalFormatting>
  <conditionalFormatting sqref="I195:M195">
    <cfRule type="expression" dxfId="303" priority="304" stopIfTrue="1">
      <formula>$A195&lt;&gt;0</formula>
    </cfRule>
  </conditionalFormatting>
  <conditionalFormatting sqref="I197:M197">
    <cfRule type="expression" dxfId="302" priority="303" stopIfTrue="1">
      <formula>$A197&lt;&gt;0</formula>
    </cfRule>
  </conditionalFormatting>
  <conditionalFormatting sqref="I199:M199">
    <cfRule type="expression" dxfId="301" priority="302" stopIfTrue="1">
      <formula>$A199&lt;&gt;0</formula>
    </cfRule>
  </conditionalFormatting>
  <conditionalFormatting sqref="I207:M207">
    <cfRule type="expression" dxfId="300" priority="301" stopIfTrue="1">
      <formula>TRIM($I207)=""</formula>
    </cfRule>
  </conditionalFormatting>
  <conditionalFormatting sqref="P207">
    <cfRule type="expression" dxfId="299" priority="300" stopIfTrue="1">
      <formula>OR(NOT(ISNUMBER(VALUE($P207))), TRIM($P207)="", LEN($P207)&lt;&gt;6)</formula>
    </cfRule>
  </conditionalFormatting>
  <conditionalFormatting sqref="I209:M209">
    <cfRule type="expression" dxfId="298" priority="299" stopIfTrue="1">
      <formula>$A209&lt;&gt;0</formula>
    </cfRule>
  </conditionalFormatting>
  <conditionalFormatting sqref="L215:M215">
    <cfRule type="expression" dxfId="297" priority="298" stopIfTrue="1">
      <formula>希望&lt;&gt;0</formula>
    </cfRule>
  </conditionalFormatting>
  <conditionalFormatting sqref="N215:O215">
    <cfRule type="expression" dxfId="296" priority="297" stopIfTrue="1">
      <formula>AND($A215&lt;&gt;0, TRIM($N215)="")</formula>
    </cfRule>
  </conditionalFormatting>
  <conditionalFormatting sqref="P215:Q215">
    <cfRule type="expression" dxfId="295" priority="296" stopIfTrue="1">
      <formula>AND($A215&lt;&gt;0, TRIM($P215)="")</formula>
    </cfRule>
  </conditionalFormatting>
  <conditionalFormatting sqref="R215:S215">
    <cfRule type="expression" dxfId="294" priority="295" stopIfTrue="1">
      <formula>AND($A215&lt;&gt;0, TRIM($R215)="")</formula>
    </cfRule>
  </conditionalFormatting>
  <conditionalFormatting sqref="T215">
    <cfRule type="expression" dxfId="293" priority="294" stopIfTrue="1">
      <formula>AND($A215&lt;&gt;0, TRIM($T215)="")</formula>
    </cfRule>
  </conditionalFormatting>
  <conditionalFormatting sqref="U215">
    <cfRule type="expression" dxfId="292" priority="293" stopIfTrue="1">
      <formula>AND($A215&lt;&gt;0, TRIM($U215)="")</formula>
    </cfRule>
  </conditionalFormatting>
  <conditionalFormatting sqref="V215">
    <cfRule type="expression" dxfId="291" priority="292" stopIfTrue="1">
      <formula>AND($A215&lt;&gt;0, TRIM($V215)="")</formula>
    </cfRule>
  </conditionalFormatting>
  <conditionalFormatting sqref="W215">
    <cfRule type="expression" dxfId="290" priority="291" stopIfTrue="1">
      <formula>AND($A215&lt;&gt;0, TRIM($W215)="")</formula>
    </cfRule>
  </conditionalFormatting>
  <conditionalFormatting sqref="X215">
    <cfRule type="expression" dxfId="289" priority="290" stopIfTrue="1">
      <formula>AND($A215&lt;&gt;0, TRIM($X215)="")</formula>
    </cfRule>
  </conditionalFormatting>
  <conditionalFormatting sqref="Y215">
    <cfRule type="expression" dxfId="288" priority="289" stopIfTrue="1">
      <formula>AND($A215&lt;&gt;0, TRIM($Y215)="")</formula>
    </cfRule>
  </conditionalFormatting>
  <conditionalFormatting sqref="L216:M216">
    <cfRule type="expression" dxfId="287" priority="288" stopIfTrue="1">
      <formula>希望&lt;&gt;0</formula>
    </cfRule>
  </conditionalFormatting>
  <conditionalFormatting sqref="N216:O216">
    <cfRule type="expression" dxfId="286" priority="287" stopIfTrue="1">
      <formula>AND($A216&lt;&gt;0, TRIM($N216)="")</formula>
    </cfRule>
  </conditionalFormatting>
  <conditionalFormatting sqref="P216:Q216">
    <cfRule type="expression" dxfId="285" priority="286" stopIfTrue="1">
      <formula>AND($A216&lt;&gt;0, TRIM($P216)="")</formula>
    </cfRule>
  </conditionalFormatting>
  <conditionalFormatting sqref="R216:S216">
    <cfRule type="expression" dxfId="284" priority="285" stopIfTrue="1">
      <formula>AND($A216&lt;&gt;0, TRIM($R216)="")</formula>
    </cfRule>
  </conditionalFormatting>
  <conditionalFormatting sqref="T216">
    <cfRule type="expression" dxfId="283" priority="284" stopIfTrue="1">
      <formula>AND($A216&lt;&gt;0, TRIM($T216)="")</formula>
    </cfRule>
  </conditionalFormatting>
  <conditionalFormatting sqref="U216">
    <cfRule type="expression" dxfId="282" priority="283" stopIfTrue="1">
      <formula>AND($A216&lt;&gt;0, TRIM($U216)="")</formula>
    </cfRule>
  </conditionalFormatting>
  <conditionalFormatting sqref="V216">
    <cfRule type="expression" dxfId="281" priority="282" stopIfTrue="1">
      <formula>AND($A216&lt;&gt;0, TRIM($V216)="")</formula>
    </cfRule>
  </conditionalFormatting>
  <conditionalFormatting sqref="W216">
    <cfRule type="expression" dxfId="280" priority="281" stopIfTrue="1">
      <formula>AND($A216&lt;&gt;0, TRIM($W216)="")</formula>
    </cfRule>
  </conditionalFormatting>
  <conditionalFormatting sqref="X216">
    <cfRule type="expression" dxfId="279" priority="280" stopIfTrue="1">
      <formula>AND($A216&lt;&gt;0, TRIM($X216)="")</formula>
    </cfRule>
  </conditionalFormatting>
  <conditionalFormatting sqref="Y216">
    <cfRule type="expression" dxfId="278" priority="279" stopIfTrue="1">
      <formula>AND($A216&lt;&gt;0, TRIM($Y216)="")</formula>
    </cfRule>
  </conditionalFormatting>
  <conditionalFormatting sqref="L217:M217">
    <cfRule type="expression" dxfId="277" priority="278" stopIfTrue="1">
      <formula>希望&lt;&gt;0</formula>
    </cfRule>
  </conditionalFormatting>
  <conditionalFormatting sqref="N217:O217">
    <cfRule type="expression" dxfId="276" priority="277" stopIfTrue="1">
      <formula>AND($A217&lt;&gt;0, TRIM($N217)="")</formula>
    </cfRule>
  </conditionalFormatting>
  <conditionalFormatting sqref="P217:Q217">
    <cfRule type="expression" dxfId="275" priority="276" stopIfTrue="1">
      <formula>AND($A217&lt;&gt;0, TRIM($P217)="")</formula>
    </cfRule>
  </conditionalFormatting>
  <conditionalFormatting sqref="R217:S217">
    <cfRule type="expression" dxfId="274" priority="275" stopIfTrue="1">
      <formula>AND($A217&lt;&gt;0, TRIM($R217)="")</formula>
    </cfRule>
  </conditionalFormatting>
  <conditionalFormatting sqref="T217">
    <cfRule type="expression" dxfId="273" priority="274" stopIfTrue="1">
      <formula>AND($A217&lt;&gt;0, TRIM($T217)="")</formula>
    </cfRule>
  </conditionalFormatting>
  <conditionalFormatting sqref="U217">
    <cfRule type="expression" dxfId="272" priority="273" stopIfTrue="1">
      <formula>AND($A217&lt;&gt;0, TRIM($U217)="")</formula>
    </cfRule>
  </conditionalFormatting>
  <conditionalFormatting sqref="V217">
    <cfRule type="expression" dxfId="271" priority="272" stopIfTrue="1">
      <formula>AND($A217&lt;&gt;0, TRIM($V217)="")</formula>
    </cfRule>
  </conditionalFormatting>
  <conditionalFormatting sqref="W217">
    <cfRule type="expression" dxfId="270" priority="271" stopIfTrue="1">
      <formula>AND($A217&lt;&gt;0, TRIM($W217)="")</formula>
    </cfRule>
  </conditionalFormatting>
  <conditionalFormatting sqref="X217">
    <cfRule type="expression" dxfId="269" priority="270" stopIfTrue="1">
      <formula>AND($A217&lt;&gt;0, TRIM($X217)="")</formula>
    </cfRule>
  </conditionalFormatting>
  <conditionalFormatting sqref="Y217">
    <cfRule type="expression" dxfId="268" priority="269" stopIfTrue="1">
      <formula>AND($A217&lt;&gt;0, TRIM($Y217)="")</formula>
    </cfRule>
  </conditionalFormatting>
  <conditionalFormatting sqref="L218:M218">
    <cfRule type="expression" dxfId="267" priority="268" stopIfTrue="1">
      <formula>希望&lt;&gt;0</formula>
    </cfRule>
  </conditionalFormatting>
  <conditionalFormatting sqref="N218:O218">
    <cfRule type="expression" dxfId="266" priority="267" stopIfTrue="1">
      <formula>AND($A218&lt;&gt;0, TRIM($N218)="")</formula>
    </cfRule>
  </conditionalFormatting>
  <conditionalFormatting sqref="P218:Q218">
    <cfRule type="expression" dxfId="265" priority="266" stopIfTrue="1">
      <formula>AND($A218&lt;&gt;0, TRIM($P218)="")</formula>
    </cfRule>
  </conditionalFormatting>
  <conditionalFormatting sqref="R218:S218">
    <cfRule type="expression" dxfId="264" priority="265" stopIfTrue="1">
      <formula>AND($A218&lt;&gt;0, TRIM($R218)="")</formula>
    </cfRule>
  </conditionalFormatting>
  <conditionalFormatting sqref="T218">
    <cfRule type="expression" dxfId="263" priority="264" stopIfTrue="1">
      <formula>AND($A218&lt;&gt;0, TRIM($T218)="")</formula>
    </cfRule>
  </conditionalFormatting>
  <conditionalFormatting sqref="U218">
    <cfRule type="expression" dxfId="262" priority="263" stopIfTrue="1">
      <formula>AND($A218&lt;&gt;0, TRIM($U218)="")</formula>
    </cfRule>
  </conditionalFormatting>
  <conditionalFormatting sqref="V218">
    <cfRule type="expression" dxfId="261" priority="262" stopIfTrue="1">
      <formula>AND($A218&lt;&gt;0, TRIM($V218)="")</formula>
    </cfRule>
  </conditionalFormatting>
  <conditionalFormatting sqref="W218">
    <cfRule type="expression" dxfId="260" priority="261" stopIfTrue="1">
      <formula>AND($A218&lt;&gt;0, TRIM($W218)="")</formula>
    </cfRule>
  </conditionalFormatting>
  <conditionalFormatting sqref="X218">
    <cfRule type="expression" dxfId="259" priority="260" stopIfTrue="1">
      <formula>AND($A218&lt;&gt;0, TRIM($X218)="")</formula>
    </cfRule>
  </conditionalFormatting>
  <conditionalFormatting sqref="Y218">
    <cfRule type="expression" dxfId="258" priority="259" stopIfTrue="1">
      <formula>AND($A218&lt;&gt;0, TRIM($Y218)="")</formula>
    </cfRule>
  </conditionalFormatting>
  <conditionalFormatting sqref="L219:M219">
    <cfRule type="expression" dxfId="257" priority="258" stopIfTrue="1">
      <formula>希望&lt;&gt;0</formula>
    </cfRule>
  </conditionalFormatting>
  <conditionalFormatting sqref="N219:O219">
    <cfRule type="expression" dxfId="256" priority="257" stopIfTrue="1">
      <formula>AND($A219&lt;&gt;0, TRIM($N219)="")</formula>
    </cfRule>
  </conditionalFormatting>
  <conditionalFormatting sqref="P219:Q219">
    <cfRule type="expression" dxfId="255" priority="256" stopIfTrue="1">
      <formula>AND($A219&lt;&gt;0, TRIM($P219)="")</formula>
    </cfRule>
  </conditionalFormatting>
  <conditionalFormatting sqref="R219:S219">
    <cfRule type="expression" dxfId="254" priority="255" stopIfTrue="1">
      <formula>AND($A219&lt;&gt;0, TRIM($R219)="")</formula>
    </cfRule>
  </conditionalFormatting>
  <conditionalFormatting sqref="T219">
    <cfRule type="expression" dxfId="253" priority="254" stopIfTrue="1">
      <formula>AND($A219&lt;&gt;0, TRIM($T219)="")</formula>
    </cfRule>
  </conditionalFormatting>
  <conditionalFormatting sqref="U219">
    <cfRule type="expression" dxfId="252" priority="253" stopIfTrue="1">
      <formula>AND($A219&lt;&gt;0, TRIM($U219)="")</formula>
    </cfRule>
  </conditionalFormatting>
  <conditionalFormatting sqref="V219">
    <cfRule type="expression" dxfId="251" priority="252" stopIfTrue="1">
      <formula>AND($A219&lt;&gt;0, TRIM($V219)="")</formula>
    </cfRule>
  </conditionalFormatting>
  <conditionalFormatting sqref="W219">
    <cfRule type="expression" dxfId="250" priority="251" stopIfTrue="1">
      <formula>AND($A219&lt;&gt;0, TRIM($W219)="")</formula>
    </cfRule>
  </conditionalFormatting>
  <conditionalFormatting sqref="X219">
    <cfRule type="expression" dxfId="249" priority="250" stopIfTrue="1">
      <formula>AND($A219&lt;&gt;0, TRIM($X219)="")</formula>
    </cfRule>
  </conditionalFormatting>
  <conditionalFormatting sqref="Y219">
    <cfRule type="expression" dxfId="248" priority="249" stopIfTrue="1">
      <formula>AND($A219&lt;&gt;0, TRIM($Y219)="")</formula>
    </cfRule>
  </conditionalFormatting>
  <conditionalFormatting sqref="L220:M220">
    <cfRule type="expression" dxfId="247" priority="248" stopIfTrue="1">
      <formula>希望&lt;&gt;0</formula>
    </cfRule>
  </conditionalFormatting>
  <conditionalFormatting sqref="N220:O220">
    <cfRule type="expression" dxfId="246" priority="247" stopIfTrue="1">
      <formula>AND($A220&lt;&gt;0, TRIM($N220)="")</formula>
    </cfRule>
  </conditionalFormatting>
  <conditionalFormatting sqref="P220:Q220">
    <cfRule type="expression" dxfId="245" priority="246" stopIfTrue="1">
      <formula>AND($A220&lt;&gt;0, TRIM($P220)="")</formula>
    </cfRule>
  </conditionalFormatting>
  <conditionalFormatting sqref="R220:S220">
    <cfRule type="expression" dxfId="244" priority="245" stopIfTrue="1">
      <formula>AND($A220&lt;&gt;0, TRIM($R220)="")</formula>
    </cfRule>
  </conditionalFormatting>
  <conditionalFormatting sqref="T220">
    <cfRule type="expression" dxfId="243" priority="244" stopIfTrue="1">
      <formula>AND($A220&lt;&gt;0, TRIM($T220)="")</formula>
    </cfRule>
  </conditionalFormatting>
  <conditionalFormatting sqref="U220">
    <cfRule type="expression" dxfId="242" priority="243" stopIfTrue="1">
      <formula>AND($A220&lt;&gt;0, TRIM($U220)="")</formula>
    </cfRule>
  </conditionalFormatting>
  <conditionalFormatting sqref="V220">
    <cfRule type="expression" dxfId="241" priority="242" stopIfTrue="1">
      <formula>AND($A220&lt;&gt;0, TRIM($V220)="")</formula>
    </cfRule>
  </conditionalFormatting>
  <conditionalFormatting sqref="W220">
    <cfRule type="expression" dxfId="240" priority="241" stopIfTrue="1">
      <formula>AND($A220&lt;&gt;0, TRIM($W220)="")</formula>
    </cfRule>
  </conditionalFormatting>
  <conditionalFormatting sqref="X220">
    <cfRule type="expression" dxfId="239" priority="240" stopIfTrue="1">
      <formula>AND($A220&lt;&gt;0, TRIM($X220)="")</formula>
    </cfRule>
  </conditionalFormatting>
  <conditionalFormatting sqref="Y220">
    <cfRule type="expression" dxfId="238" priority="239" stopIfTrue="1">
      <formula>AND($A220&lt;&gt;0, TRIM($Y220)="")</formula>
    </cfRule>
  </conditionalFormatting>
  <conditionalFormatting sqref="L221:M221">
    <cfRule type="expression" dxfId="237" priority="238" stopIfTrue="1">
      <formula>希望&lt;&gt;0</formula>
    </cfRule>
  </conditionalFormatting>
  <conditionalFormatting sqref="N221:O221">
    <cfRule type="expression" dxfId="236" priority="237" stopIfTrue="1">
      <formula>AND($A221&lt;&gt;0, TRIM($N221)="")</formula>
    </cfRule>
  </conditionalFormatting>
  <conditionalFormatting sqref="P221:Q221">
    <cfRule type="expression" dxfId="235" priority="236" stopIfTrue="1">
      <formula>AND($A221&lt;&gt;0, TRIM($P221)="")</formula>
    </cfRule>
  </conditionalFormatting>
  <conditionalFormatting sqref="R221:S221">
    <cfRule type="expression" dxfId="234" priority="235" stopIfTrue="1">
      <formula>AND($A221&lt;&gt;0, TRIM($R221)="")</formula>
    </cfRule>
  </conditionalFormatting>
  <conditionalFormatting sqref="T221">
    <cfRule type="expression" dxfId="233" priority="234" stopIfTrue="1">
      <formula>AND($A221&lt;&gt;0, TRIM($T221)="")</formula>
    </cfRule>
  </conditionalFormatting>
  <conditionalFormatting sqref="U221">
    <cfRule type="expression" dxfId="232" priority="233" stopIfTrue="1">
      <formula>AND($A221&lt;&gt;0, TRIM($U221)="")</formula>
    </cfRule>
  </conditionalFormatting>
  <conditionalFormatting sqref="V221">
    <cfRule type="expression" dxfId="231" priority="232" stopIfTrue="1">
      <formula>AND($A221&lt;&gt;0, TRIM($V221)="")</formula>
    </cfRule>
  </conditionalFormatting>
  <conditionalFormatting sqref="W221">
    <cfRule type="expression" dxfId="230" priority="231" stopIfTrue="1">
      <formula>AND($A221&lt;&gt;0, TRIM($W221)="")</formula>
    </cfRule>
  </conditionalFormatting>
  <conditionalFormatting sqref="X221">
    <cfRule type="expression" dxfId="229" priority="230" stopIfTrue="1">
      <formula>AND($A221&lt;&gt;0, TRIM($X221)="")</formula>
    </cfRule>
  </conditionalFormatting>
  <conditionalFormatting sqref="Y221">
    <cfRule type="expression" dxfId="228" priority="229" stopIfTrue="1">
      <formula>AND($A221&lt;&gt;0, TRIM($Y221)="")</formula>
    </cfRule>
  </conditionalFormatting>
  <conditionalFormatting sqref="L222:M222">
    <cfRule type="expression" dxfId="227" priority="228" stopIfTrue="1">
      <formula>希望&lt;&gt;0</formula>
    </cfRule>
  </conditionalFormatting>
  <conditionalFormatting sqref="N222:O222">
    <cfRule type="expression" dxfId="226" priority="227" stopIfTrue="1">
      <formula>AND($A222&lt;&gt;0, TRIM($N222)="")</formula>
    </cfRule>
  </conditionalFormatting>
  <conditionalFormatting sqref="P222:Q222">
    <cfRule type="expression" dxfId="225" priority="226" stopIfTrue="1">
      <formula>AND($A222&lt;&gt;0, TRIM($P222)="")</formula>
    </cfRule>
  </conditionalFormatting>
  <conditionalFormatting sqref="R222:S222">
    <cfRule type="expression" dxfId="224" priority="225" stopIfTrue="1">
      <formula>AND($A222&lt;&gt;0, TRIM($R222)="")</formula>
    </cfRule>
  </conditionalFormatting>
  <conditionalFormatting sqref="T222">
    <cfRule type="expression" dxfId="223" priority="224" stopIfTrue="1">
      <formula>AND($A222&lt;&gt;0, TRIM($T222)="")</formula>
    </cfRule>
  </conditionalFormatting>
  <conditionalFormatting sqref="U222">
    <cfRule type="expression" dxfId="222" priority="223" stopIfTrue="1">
      <formula>AND($A222&lt;&gt;0, TRIM($U222)="")</formula>
    </cfRule>
  </conditionalFormatting>
  <conditionalFormatting sqref="V222">
    <cfRule type="expression" dxfId="221" priority="222" stopIfTrue="1">
      <formula>AND($A222&lt;&gt;0, TRIM($V222)="")</formula>
    </cfRule>
  </conditionalFormatting>
  <conditionalFormatting sqref="W222">
    <cfRule type="expression" dxfId="220" priority="221" stopIfTrue="1">
      <formula>AND($A222&lt;&gt;0, TRIM($W222)="")</formula>
    </cfRule>
  </conditionalFormatting>
  <conditionalFormatting sqref="X222">
    <cfRule type="expression" dxfId="219" priority="220" stopIfTrue="1">
      <formula>AND($A222&lt;&gt;0, TRIM($X222)="")</formula>
    </cfRule>
  </conditionalFormatting>
  <conditionalFormatting sqref="Y222">
    <cfRule type="expression" dxfId="218" priority="219" stopIfTrue="1">
      <formula>AND($A222&lt;&gt;0, TRIM($Y222)="")</formula>
    </cfRule>
  </conditionalFormatting>
  <conditionalFormatting sqref="L223:M223">
    <cfRule type="expression" dxfId="217" priority="218" stopIfTrue="1">
      <formula>希望&lt;&gt;0</formula>
    </cfRule>
  </conditionalFormatting>
  <conditionalFormatting sqref="N223:O223">
    <cfRule type="expression" dxfId="216" priority="217" stopIfTrue="1">
      <formula>AND($A223&lt;&gt;0, TRIM($N223)="")</formula>
    </cfRule>
  </conditionalFormatting>
  <conditionalFormatting sqref="P223:Q223">
    <cfRule type="expression" dxfId="215" priority="216" stopIfTrue="1">
      <formula>AND($A223&lt;&gt;0, TRIM($P223)="")</formula>
    </cfRule>
  </conditionalFormatting>
  <conditionalFormatting sqref="R223:S223">
    <cfRule type="expression" dxfId="214" priority="215" stopIfTrue="1">
      <formula>AND($A223&lt;&gt;0, TRIM($R223)="")</formula>
    </cfRule>
  </conditionalFormatting>
  <conditionalFormatting sqref="T223">
    <cfRule type="expression" dxfId="213" priority="214" stopIfTrue="1">
      <formula>AND($A223&lt;&gt;0, TRIM($T223)="")</formula>
    </cfRule>
  </conditionalFormatting>
  <conditionalFormatting sqref="U223">
    <cfRule type="expression" dxfId="212" priority="213" stopIfTrue="1">
      <formula>AND($A223&lt;&gt;0, TRIM($U223)="")</formula>
    </cfRule>
  </conditionalFormatting>
  <conditionalFormatting sqref="V223">
    <cfRule type="expression" dxfId="211" priority="212" stopIfTrue="1">
      <formula>AND($A223&lt;&gt;0, TRIM($V223)="")</formula>
    </cfRule>
  </conditionalFormatting>
  <conditionalFormatting sqref="W223">
    <cfRule type="expression" dxfId="210" priority="211" stopIfTrue="1">
      <formula>AND($A223&lt;&gt;0, TRIM($W223)="")</formula>
    </cfRule>
  </conditionalFormatting>
  <conditionalFormatting sqref="X223">
    <cfRule type="expression" dxfId="209" priority="210" stopIfTrue="1">
      <formula>AND($A223&lt;&gt;0, TRIM($X223)="")</formula>
    </cfRule>
  </conditionalFormatting>
  <conditionalFormatting sqref="Y223">
    <cfRule type="expression" dxfId="208" priority="209" stopIfTrue="1">
      <formula>AND($A223&lt;&gt;0, TRIM($Y223)="")</formula>
    </cfRule>
  </conditionalFormatting>
  <conditionalFormatting sqref="L224:M224">
    <cfRule type="expression" dxfId="207" priority="208" stopIfTrue="1">
      <formula>希望&lt;&gt;0</formula>
    </cfRule>
  </conditionalFormatting>
  <conditionalFormatting sqref="N224:O224">
    <cfRule type="expression" dxfId="206" priority="207" stopIfTrue="1">
      <formula>AND($A224&lt;&gt;0, TRIM($N224)="")</formula>
    </cfRule>
  </conditionalFormatting>
  <conditionalFormatting sqref="P224:Q224">
    <cfRule type="expression" dxfId="205" priority="206" stopIfTrue="1">
      <formula>AND($A224&lt;&gt;0, TRIM($P224)="")</formula>
    </cfRule>
  </conditionalFormatting>
  <conditionalFormatting sqref="R224:S224">
    <cfRule type="expression" dxfId="204" priority="205" stopIfTrue="1">
      <formula>AND($A224&lt;&gt;0, TRIM($R224)="")</formula>
    </cfRule>
  </conditionalFormatting>
  <conditionalFormatting sqref="T224">
    <cfRule type="expression" dxfId="203" priority="204" stopIfTrue="1">
      <formula>AND($A224&lt;&gt;0, TRIM($T224)="")</formula>
    </cfRule>
  </conditionalFormatting>
  <conditionalFormatting sqref="U224">
    <cfRule type="expression" dxfId="202" priority="203" stopIfTrue="1">
      <formula>AND($A224&lt;&gt;0, TRIM($U224)="")</formula>
    </cfRule>
  </conditionalFormatting>
  <conditionalFormatting sqref="V224">
    <cfRule type="expression" dxfId="201" priority="202" stopIfTrue="1">
      <formula>AND($A224&lt;&gt;0, TRIM($V224)="")</formula>
    </cfRule>
  </conditionalFormatting>
  <conditionalFormatting sqref="W224">
    <cfRule type="expression" dxfId="200" priority="201" stopIfTrue="1">
      <formula>AND($A224&lt;&gt;0, TRIM($W224)="")</formula>
    </cfRule>
  </conditionalFormatting>
  <conditionalFormatting sqref="X224">
    <cfRule type="expression" dxfId="199" priority="200" stopIfTrue="1">
      <formula>AND($A224&lt;&gt;0, TRIM($X224)="")</formula>
    </cfRule>
  </conditionalFormatting>
  <conditionalFormatting sqref="Y224">
    <cfRule type="expression" dxfId="198" priority="199" stopIfTrue="1">
      <formula>AND($A224&lt;&gt;0, TRIM($Y224)="")</formula>
    </cfRule>
  </conditionalFormatting>
  <conditionalFormatting sqref="L225:M225">
    <cfRule type="expression" dxfId="197" priority="198" stopIfTrue="1">
      <formula>希望&lt;&gt;0</formula>
    </cfRule>
  </conditionalFormatting>
  <conditionalFormatting sqref="N225:O225">
    <cfRule type="expression" dxfId="196" priority="197" stopIfTrue="1">
      <formula>AND($A225&lt;&gt;0, TRIM($N225)="")</formula>
    </cfRule>
  </conditionalFormatting>
  <conditionalFormatting sqref="P225:Q225">
    <cfRule type="expression" dxfId="195" priority="196" stopIfTrue="1">
      <formula>AND($A225&lt;&gt;0, TRIM($P225)="")</formula>
    </cfRule>
  </conditionalFormatting>
  <conditionalFormatting sqref="R225:S225">
    <cfRule type="expression" dxfId="194" priority="195" stopIfTrue="1">
      <formula>AND($A225&lt;&gt;0, TRIM($R225)="")</formula>
    </cfRule>
  </conditionalFormatting>
  <conditionalFormatting sqref="T225">
    <cfRule type="expression" dxfId="193" priority="194" stopIfTrue="1">
      <formula>AND($A225&lt;&gt;0, TRIM($T225)="")</formula>
    </cfRule>
  </conditionalFormatting>
  <conditionalFormatting sqref="U225">
    <cfRule type="expression" dxfId="192" priority="193" stopIfTrue="1">
      <formula>AND($A225&lt;&gt;0, TRIM($U225)="")</formula>
    </cfRule>
  </conditionalFormatting>
  <conditionalFormatting sqref="V225">
    <cfRule type="expression" dxfId="191" priority="192" stopIfTrue="1">
      <formula>AND($A225&lt;&gt;0, TRIM($V225)="")</formula>
    </cfRule>
  </conditionalFormatting>
  <conditionalFormatting sqref="W225">
    <cfRule type="expression" dxfId="190" priority="191" stopIfTrue="1">
      <formula>AND($A225&lt;&gt;0, TRIM($W225)="")</formula>
    </cfRule>
  </conditionalFormatting>
  <conditionalFormatting sqref="X225">
    <cfRule type="expression" dxfId="189" priority="190" stopIfTrue="1">
      <formula>AND($A225&lt;&gt;0, TRIM($X225)="")</formula>
    </cfRule>
  </conditionalFormatting>
  <conditionalFormatting sqref="Y225">
    <cfRule type="expression" dxfId="188" priority="189" stopIfTrue="1">
      <formula>AND($A225&lt;&gt;0, TRIM($Y225)="")</formula>
    </cfRule>
  </conditionalFormatting>
  <conditionalFormatting sqref="L226:M226">
    <cfRule type="expression" dxfId="187" priority="188" stopIfTrue="1">
      <formula>希望&lt;&gt;0</formula>
    </cfRule>
  </conditionalFormatting>
  <conditionalFormatting sqref="N226:O226">
    <cfRule type="expression" dxfId="186" priority="187" stopIfTrue="1">
      <formula>AND($A226&lt;&gt;0, TRIM($N226)="")</formula>
    </cfRule>
  </conditionalFormatting>
  <conditionalFormatting sqref="P226:Q226">
    <cfRule type="expression" dxfId="185" priority="186" stopIfTrue="1">
      <formula>AND($A226&lt;&gt;0, TRIM($P226)="")</formula>
    </cfRule>
  </conditionalFormatting>
  <conditionalFormatting sqref="R226:S226">
    <cfRule type="expression" dxfId="184" priority="185" stopIfTrue="1">
      <formula>AND($A226&lt;&gt;0, TRIM($R226)="")</formula>
    </cfRule>
  </conditionalFormatting>
  <conditionalFormatting sqref="T226">
    <cfRule type="expression" dxfId="183" priority="184" stopIfTrue="1">
      <formula>AND($A226&lt;&gt;0, TRIM($T226)="")</formula>
    </cfRule>
  </conditionalFormatting>
  <conditionalFormatting sqref="U226">
    <cfRule type="expression" dxfId="182" priority="183" stopIfTrue="1">
      <formula>AND($A226&lt;&gt;0, TRIM($U226)="")</formula>
    </cfRule>
  </conditionalFormatting>
  <conditionalFormatting sqref="V226">
    <cfRule type="expression" dxfId="181" priority="182" stopIfTrue="1">
      <formula>AND($A226&lt;&gt;0, TRIM($V226)="")</formula>
    </cfRule>
  </conditionalFormatting>
  <conditionalFormatting sqref="W226">
    <cfRule type="expression" dxfId="180" priority="181" stopIfTrue="1">
      <formula>AND($A226&lt;&gt;0, TRIM($W226)="")</formula>
    </cfRule>
  </conditionalFormatting>
  <conditionalFormatting sqref="X226">
    <cfRule type="expression" dxfId="179" priority="180" stopIfTrue="1">
      <formula>AND($A226&lt;&gt;0, TRIM($X226)="")</formula>
    </cfRule>
  </conditionalFormatting>
  <conditionalFormatting sqref="Y226">
    <cfRule type="expression" dxfId="178" priority="179" stopIfTrue="1">
      <formula>AND($A226&lt;&gt;0, TRIM($Y226)="")</formula>
    </cfRule>
  </conditionalFormatting>
  <conditionalFormatting sqref="L227:M227">
    <cfRule type="expression" dxfId="177" priority="178" stopIfTrue="1">
      <formula>希望&lt;&gt;0</formula>
    </cfRule>
  </conditionalFormatting>
  <conditionalFormatting sqref="N227:O227">
    <cfRule type="expression" dxfId="176" priority="177" stopIfTrue="1">
      <formula>AND($A227&lt;&gt;0, TRIM($N227)="")</formula>
    </cfRule>
  </conditionalFormatting>
  <conditionalFormatting sqref="P227:Q227">
    <cfRule type="expression" dxfId="175" priority="176" stopIfTrue="1">
      <formula>AND($A227&lt;&gt;0, TRIM($P227)="")</formula>
    </cfRule>
  </conditionalFormatting>
  <conditionalFormatting sqref="R227:S227">
    <cfRule type="expression" dxfId="174" priority="175" stopIfTrue="1">
      <formula>AND($A227&lt;&gt;0, TRIM($R227)="")</formula>
    </cfRule>
  </conditionalFormatting>
  <conditionalFormatting sqref="T227">
    <cfRule type="expression" dxfId="173" priority="174" stopIfTrue="1">
      <formula>AND($A227&lt;&gt;0, TRIM($T227)="")</formula>
    </cfRule>
  </conditionalFormatting>
  <conditionalFormatting sqref="U227">
    <cfRule type="expression" dxfId="172" priority="173" stopIfTrue="1">
      <formula>AND($A227&lt;&gt;0, TRIM($U227)="")</formula>
    </cfRule>
  </conditionalFormatting>
  <conditionalFormatting sqref="V227">
    <cfRule type="expression" dxfId="171" priority="172" stopIfTrue="1">
      <formula>AND($A227&lt;&gt;0, TRIM($V227)="")</formula>
    </cfRule>
  </conditionalFormatting>
  <conditionalFormatting sqref="W227">
    <cfRule type="expression" dxfId="170" priority="171" stopIfTrue="1">
      <formula>AND($A227&lt;&gt;0, TRIM($W227)="")</formula>
    </cfRule>
  </conditionalFormatting>
  <conditionalFormatting sqref="X227">
    <cfRule type="expression" dxfId="169" priority="170" stopIfTrue="1">
      <formula>AND($A227&lt;&gt;0, TRIM($X227)="")</formula>
    </cfRule>
  </conditionalFormatting>
  <conditionalFormatting sqref="Y227">
    <cfRule type="expression" dxfId="168" priority="169" stopIfTrue="1">
      <formula>AND($A227&lt;&gt;0, TRIM($Y227)="")</formula>
    </cfRule>
  </conditionalFormatting>
  <conditionalFormatting sqref="L228:M228">
    <cfRule type="expression" dxfId="167" priority="168" stopIfTrue="1">
      <formula>希望&lt;&gt;0</formula>
    </cfRule>
  </conditionalFormatting>
  <conditionalFormatting sqref="N228:O228">
    <cfRule type="expression" dxfId="166" priority="167" stopIfTrue="1">
      <formula>AND($A228&lt;&gt;0, TRIM($N228)="")</formula>
    </cfRule>
  </conditionalFormatting>
  <conditionalFormatting sqref="P228:Q228">
    <cfRule type="expression" dxfId="165" priority="166" stopIfTrue="1">
      <formula>AND($A228&lt;&gt;0, TRIM($P228)="")</formula>
    </cfRule>
  </conditionalFormatting>
  <conditionalFormatting sqref="R228:S228">
    <cfRule type="expression" dxfId="164" priority="165" stopIfTrue="1">
      <formula>AND($A228&lt;&gt;0, TRIM($R228)="")</formula>
    </cfRule>
  </conditionalFormatting>
  <conditionalFormatting sqref="T228">
    <cfRule type="expression" dxfId="163" priority="164" stopIfTrue="1">
      <formula>AND($A228&lt;&gt;0, TRIM($T228)="")</formula>
    </cfRule>
  </conditionalFormatting>
  <conditionalFormatting sqref="U228">
    <cfRule type="expression" dxfId="162" priority="163" stopIfTrue="1">
      <formula>AND($A228&lt;&gt;0, TRIM($U228)="")</formula>
    </cfRule>
  </conditionalFormatting>
  <conditionalFormatting sqref="V228">
    <cfRule type="expression" dxfId="161" priority="162" stopIfTrue="1">
      <formula>AND($A228&lt;&gt;0, TRIM($V228)="")</formula>
    </cfRule>
  </conditionalFormatting>
  <conditionalFormatting sqref="W228">
    <cfRule type="expression" dxfId="160" priority="161" stopIfTrue="1">
      <formula>AND($A228&lt;&gt;0, TRIM($W228)="")</formula>
    </cfRule>
  </conditionalFormatting>
  <conditionalFormatting sqref="X228">
    <cfRule type="expression" dxfId="159" priority="160" stopIfTrue="1">
      <formula>AND($A228&lt;&gt;0, TRIM($X228)="")</formula>
    </cfRule>
  </conditionalFormatting>
  <conditionalFormatting sqref="Y228">
    <cfRule type="expression" dxfId="158" priority="159" stopIfTrue="1">
      <formula>AND($A228&lt;&gt;0, TRIM($Y228)="")</formula>
    </cfRule>
  </conditionalFormatting>
  <conditionalFormatting sqref="L229:M229">
    <cfRule type="expression" dxfId="157" priority="158" stopIfTrue="1">
      <formula>希望&lt;&gt;0</formula>
    </cfRule>
  </conditionalFormatting>
  <conditionalFormatting sqref="N229:O229">
    <cfRule type="expression" dxfId="156" priority="157" stopIfTrue="1">
      <formula>AND($A229&lt;&gt;0, TRIM($N229)="")</formula>
    </cfRule>
  </conditionalFormatting>
  <conditionalFormatting sqref="P229:Q229">
    <cfRule type="expression" dxfId="155" priority="156" stopIfTrue="1">
      <formula>AND($A229&lt;&gt;0, TRIM($P229)="")</formula>
    </cfRule>
  </conditionalFormatting>
  <conditionalFormatting sqref="R229:S229">
    <cfRule type="expression" dxfId="154" priority="155" stopIfTrue="1">
      <formula>AND($A229&lt;&gt;0, TRIM($R229)="")</formula>
    </cfRule>
  </conditionalFormatting>
  <conditionalFormatting sqref="T229">
    <cfRule type="expression" dxfId="153" priority="154" stopIfTrue="1">
      <formula>AND($A229&lt;&gt;0, TRIM($T229)="")</formula>
    </cfRule>
  </conditionalFormatting>
  <conditionalFormatting sqref="U229">
    <cfRule type="expression" dxfId="152" priority="153" stopIfTrue="1">
      <formula>AND($A229&lt;&gt;0, TRIM($U229)="")</formula>
    </cfRule>
  </conditionalFormatting>
  <conditionalFormatting sqref="V229">
    <cfRule type="expression" dxfId="151" priority="152" stopIfTrue="1">
      <formula>AND($A229&lt;&gt;0, TRIM($V229)="")</formula>
    </cfRule>
  </conditionalFormatting>
  <conditionalFormatting sqref="W229">
    <cfRule type="expression" dxfId="150" priority="151" stopIfTrue="1">
      <formula>AND($A229&lt;&gt;0, TRIM($W229)="")</formula>
    </cfRule>
  </conditionalFormatting>
  <conditionalFormatting sqref="X229">
    <cfRule type="expression" dxfId="149" priority="150" stopIfTrue="1">
      <formula>AND($A229&lt;&gt;0, TRIM($X229)="")</formula>
    </cfRule>
  </conditionalFormatting>
  <conditionalFormatting sqref="Y229">
    <cfRule type="expression" dxfId="148" priority="149" stopIfTrue="1">
      <formula>AND($A229&lt;&gt;0, TRIM($Y229)="")</formula>
    </cfRule>
  </conditionalFormatting>
  <conditionalFormatting sqref="L230:M230">
    <cfRule type="expression" dxfId="147" priority="148" stopIfTrue="1">
      <formula>希望&lt;&gt;0</formula>
    </cfRule>
  </conditionalFormatting>
  <conditionalFormatting sqref="N230:O230">
    <cfRule type="expression" dxfId="146" priority="147" stopIfTrue="1">
      <formula>AND($A230&lt;&gt;0, TRIM($N230)="")</formula>
    </cfRule>
  </conditionalFormatting>
  <conditionalFormatting sqref="P230:Q230">
    <cfRule type="expression" dxfId="145" priority="146" stopIfTrue="1">
      <formula>AND($A230&lt;&gt;0, TRIM($P230)="")</formula>
    </cfRule>
  </conditionalFormatting>
  <conditionalFormatting sqref="R230:S230">
    <cfRule type="expression" dxfId="144" priority="145" stopIfTrue="1">
      <formula>AND($A230&lt;&gt;0, TRIM($R230)="")</formula>
    </cfRule>
  </conditionalFormatting>
  <conditionalFormatting sqref="T230">
    <cfRule type="expression" dxfId="143" priority="144" stopIfTrue="1">
      <formula>AND($A230&lt;&gt;0, TRIM($T230)="")</formula>
    </cfRule>
  </conditionalFormatting>
  <conditionalFormatting sqref="U230">
    <cfRule type="expression" dxfId="142" priority="143" stopIfTrue="1">
      <formula>AND($A230&lt;&gt;0, TRIM($U230)="")</formula>
    </cfRule>
  </conditionalFormatting>
  <conditionalFormatting sqref="V230">
    <cfRule type="expression" dxfId="141" priority="142" stopIfTrue="1">
      <formula>AND($A230&lt;&gt;0, TRIM($V230)="")</formula>
    </cfRule>
  </conditionalFormatting>
  <conditionalFormatting sqref="W230">
    <cfRule type="expression" dxfId="140" priority="141" stopIfTrue="1">
      <formula>AND($A230&lt;&gt;0, TRIM($W230)="")</formula>
    </cfRule>
  </conditionalFormatting>
  <conditionalFormatting sqref="X230">
    <cfRule type="expression" dxfId="139" priority="140" stopIfTrue="1">
      <formula>AND($A230&lt;&gt;0, TRIM($X230)="")</formula>
    </cfRule>
  </conditionalFormatting>
  <conditionalFormatting sqref="Y230">
    <cfRule type="expression" dxfId="138" priority="139" stopIfTrue="1">
      <formula>AND($A230&lt;&gt;0, TRIM($Y230)="")</formula>
    </cfRule>
  </conditionalFormatting>
  <conditionalFormatting sqref="L231:M231">
    <cfRule type="expression" dxfId="137" priority="138" stopIfTrue="1">
      <formula>希望&lt;&gt;0</formula>
    </cfRule>
  </conditionalFormatting>
  <conditionalFormatting sqref="N231:O231">
    <cfRule type="expression" dxfId="136" priority="137" stopIfTrue="1">
      <formula>AND($A231&lt;&gt;0, TRIM($N231)="")</formula>
    </cfRule>
  </conditionalFormatting>
  <conditionalFormatting sqref="P231:Q231">
    <cfRule type="expression" dxfId="135" priority="136" stopIfTrue="1">
      <formula>AND($A231&lt;&gt;0, TRIM($P231)="")</formula>
    </cfRule>
  </conditionalFormatting>
  <conditionalFormatting sqref="R231:S231">
    <cfRule type="expression" dxfId="134" priority="135" stopIfTrue="1">
      <formula>AND($A231&lt;&gt;0, TRIM($R231)="")</formula>
    </cfRule>
  </conditionalFormatting>
  <conditionalFormatting sqref="T231">
    <cfRule type="expression" dxfId="133" priority="134" stopIfTrue="1">
      <formula>AND($A231&lt;&gt;0, TRIM($T231)="")</formula>
    </cfRule>
  </conditionalFormatting>
  <conditionalFormatting sqref="U231">
    <cfRule type="expression" dxfId="132" priority="133" stopIfTrue="1">
      <formula>AND($A231&lt;&gt;0, TRIM($U231)="")</formula>
    </cfRule>
  </conditionalFormatting>
  <conditionalFormatting sqref="V231">
    <cfRule type="expression" dxfId="131" priority="132" stopIfTrue="1">
      <formula>AND($A231&lt;&gt;0, TRIM($V231)="")</formula>
    </cfRule>
  </conditionalFormatting>
  <conditionalFormatting sqref="W231">
    <cfRule type="expression" dxfId="130" priority="131" stopIfTrue="1">
      <formula>AND($A231&lt;&gt;0, TRIM($W231)="")</formula>
    </cfRule>
  </conditionalFormatting>
  <conditionalFormatting sqref="X231">
    <cfRule type="expression" dxfId="129" priority="130" stopIfTrue="1">
      <formula>AND($A231&lt;&gt;0, TRIM($X231)="")</formula>
    </cfRule>
  </conditionalFormatting>
  <conditionalFormatting sqref="Y231">
    <cfRule type="expression" dxfId="128" priority="129" stopIfTrue="1">
      <formula>AND($A231&lt;&gt;0, TRIM($Y231)="")</formula>
    </cfRule>
  </conditionalFormatting>
  <conditionalFormatting sqref="L232:M232">
    <cfRule type="expression" dxfId="127" priority="128" stopIfTrue="1">
      <formula>希望&lt;&gt;0</formula>
    </cfRule>
  </conditionalFormatting>
  <conditionalFormatting sqref="N232:O232">
    <cfRule type="expression" dxfId="126" priority="127" stopIfTrue="1">
      <formula>AND($A232&lt;&gt;0, TRIM($N232)="")</formula>
    </cfRule>
  </conditionalFormatting>
  <conditionalFormatting sqref="P232:Q232">
    <cfRule type="expression" dxfId="125" priority="126" stopIfTrue="1">
      <formula>AND($A232&lt;&gt;0, TRIM($P232)="")</formula>
    </cfRule>
  </conditionalFormatting>
  <conditionalFormatting sqref="R232:S232">
    <cfRule type="expression" dxfId="124" priority="125" stopIfTrue="1">
      <formula>AND($A232&lt;&gt;0, TRIM($R232)="")</formula>
    </cfRule>
  </conditionalFormatting>
  <conditionalFormatting sqref="T232">
    <cfRule type="expression" dxfId="123" priority="124" stopIfTrue="1">
      <formula>AND($A232&lt;&gt;0, TRIM($T232)="")</formula>
    </cfRule>
  </conditionalFormatting>
  <conditionalFormatting sqref="U232">
    <cfRule type="expression" dxfId="122" priority="123" stopIfTrue="1">
      <formula>AND($A232&lt;&gt;0, TRIM($U232)="")</formula>
    </cfRule>
  </conditionalFormatting>
  <conditionalFormatting sqref="V232">
    <cfRule type="expression" dxfId="121" priority="122" stopIfTrue="1">
      <formula>AND($A232&lt;&gt;0, TRIM($V232)="")</formula>
    </cfRule>
  </conditionalFormatting>
  <conditionalFormatting sqref="W232">
    <cfRule type="expression" dxfId="120" priority="121" stopIfTrue="1">
      <formula>AND($A232&lt;&gt;0, TRIM($W232)="")</formula>
    </cfRule>
  </conditionalFormatting>
  <conditionalFormatting sqref="X232">
    <cfRule type="expression" dxfId="119" priority="120" stopIfTrue="1">
      <formula>AND($A232&lt;&gt;0, TRIM($X232)="")</formula>
    </cfRule>
  </conditionalFormatting>
  <conditionalFormatting sqref="Y232">
    <cfRule type="expression" dxfId="118" priority="119" stopIfTrue="1">
      <formula>AND($A232&lt;&gt;0, TRIM($Y232)="")</formula>
    </cfRule>
  </conditionalFormatting>
  <conditionalFormatting sqref="L233:M233">
    <cfRule type="expression" dxfId="117" priority="118" stopIfTrue="1">
      <formula>希望&lt;&gt;0</formula>
    </cfRule>
  </conditionalFormatting>
  <conditionalFormatting sqref="N233:O233">
    <cfRule type="expression" dxfId="116" priority="117" stopIfTrue="1">
      <formula>AND($A233&lt;&gt;0, TRIM($N233)="")</formula>
    </cfRule>
  </conditionalFormatting>
  <conditionalFormatting sqref="P233:Q233">
    <cfRule type="expression" dxfId="115" priority="116" stopIfTrue="1">
      <formula>AND($A233&lt;&gt;0, TRIM($P233)="")</formula>
    </cfRule>
  </conditionalFormatting>
  <conditionalFormatting sqref="R233:S233">
    <cfRule type="expression" dxfId="114" priority="115" stopIfTrue="1">
      <formula>AND($A233&lt;&gt;0, TRIM($R233)="")</formula>
    </cfRule>
  </conditionalFormatting>
  <conditionalFormatting sqref="T233">
    <cfRule type="expression" dxfId="113" priority="114" stopIfTrue="1">
      <formula>AND($A233&lt;&gt;0, TRIM($T233)="")</formula>
    </cfRule>
  </conditionalFormatting>
  <conditionalFormatting sqref="U233">
    <cfRule type="expression" dxfId="112" priority="113" stopIfTrue="1">
      <formula>AND($A233&lt;&gt;0, TRIM($U233)="")</formula>
    </cfRule>
  </conditionalFormatting>
  <conditionalFormatting sqref="V233">
    <cfRule type="expression" dxfId="111" priority="112" stopIfTrue="1">
      <formula>AND($A233&lt;&gt;0, TRIM($V233)="")</formula>
    </cfRule>
  </conditionalFormatting>
  <conditionalFormatting sqref="W233">
    <cfRule type="expression" dxfId="110" priority="111" stopIfTrue="1">
      <formula>AND($A233&lt;&gt;0, TRIM($W233)="")</formula>
    </cfRule>
  </conditionalFormatting>
  <conditionalFormatting sqref="X233">
    <cfRule type="expression" dxfId="109" priority="110" stopIfTrue="1">
      <formula>AND($A233&lt;&gt;0, TRIM($X233)="")</formula>
    </cfRule>
  </conditionalFormatting>
  <conditionalFormatting sqref="Y233">
    <cfRule type="expression" dxfId="108" priority="109" stopIfTrue="1">
      <formula>AND($A233&lt;&gt;0, TRIM($Y233)="")</formula>
    </cfRule>
  </conditionalFormatting>
  <conditionalFormatting sqref="L234:M234">
    <cfRule type="expression" dxfId="107" priority="108" stopIfTrue="1">
      <formula>希望&lt;&gt;0</formula>
    </cfRule>
  </conditionalFormatting>
  <conditionalFormatting sqref="N234:O234">
    <cfRule type="expression" dxfId="106" priority="107" stopIfTrue="1">
      <formula>AND($A234&lt;&gt;0, TRIM($N234)="")</formula>
    </cfRule>
  </conditionalFormatting>
  <conditionalFormatting sqref="P234:Q234">
    <cfRule type="expression" dxfId="105" priority="106" stopIfTrue="1">
      <formula>AND($A234&lt;&gt;0, TRIM($P234)="")</formula>
    </cfRule>
  </conditionalFormatting>
  <conditionalFormatting sqref="R234:S234">
    <cfRule type="expression" dxfId="104" priority="105" stopIfTrue="1">
      <formula>AND($A234&lt;&gt;0, TRIM($R234)="")</formula>
    </cfRule>
  </conditionalFormatting>
  <conditionalFormatting sqref="T234">
    <cfRule type="expression" dxfId="103" priority="104" stopIfTrue="1">
      <formula>AND($A234&lt;&gt;0, TRIM($T234)="")</formula>
    </cfRule>
  </conditionalFormatting>
  <conditionalFormatting sqref="U234">
    <cfRule type="expression" dxfId="102" priority="103" stopIfTrue="1">
      <formula>AND($A234&lt;&gt;0, TRIM($U234)="")</formula>
    </cfRule>
  </conditionalFormatting>
  <conditionalFormatting sqref="V234">
    <cfRule type="expression" dxfId="101" priority="102" stopIfTrue="1">
      <formula>AND($A234&lt;&gt;0, TRIM($V234)="")</formula>
    </cfRule>
  </conditionalFormatting>
  <conditionalFormatting sqref="W234">
    <cfRule type="expression" dxfId="100" priority="101" stopIfTrue="1">
      <formula>AND($A234&lt;&gt;0, TRIM($W234)="")</formula>
    </cfRule>
  </conditionalFormatting>
  <conditionalFormatting sqref="X234">
    <cfRule type="expression" dxfId="99" priority="100" stopIfTrue="1">
      <formula>AND($A234&lt;&gt;0, TRIM($X234)="")</formula>
    </cfRule>
  </conditionalFormatting>
  <conditionalFormatting sqref="Y234">
    <cfRule type="expression" dxfId="98" priority="99" stopIfTrue="1">
      <formula>AND($A234&lt;&gt;0, TRIM($Y234)="")</formula>
    </cfRule>
  </conditionalFormatting>
  <conditionalFormatting sqref="L235:M235">
    <cfRule type="expression" dxfId="97" priority="98" stopIfTrue="1">
      <formula>希望&lt;&gt;0</formula>
    </cfRule>
  </conditionalFormatting>
  <conditionalFormatting sqref="N235:O235">
    <cfRule type="expression" dxfId="96" priority="97" stopIfTrue="1">
      <formula>AND($A235&lt;&gt;0, TRIM($N235)="")</formula>
    </cfRule>
  </conditionalFormatting>
  <conditionalFormatting sqref="P235:Q235">
    <cfRule type="expression" dxfId="95" priority="96" stopIfTrue="1">
      <formula>AND($A235&lt;&gt;0, TRIM($P235)="")</formula>
    </cfRule>
  </conditionalFormatting>
  <conditionalFormatting sqref="R235:S235">
    <cfRule type="expression" dxfId="94" priority="95" stopIfTrue="1">
      <formula>AND($A235&lt;&gt;0, TRIM($R235)="")</formula>
    </cfRule>
  </conditionalFormatting>
  <conditionalFormatting sqref="T235">
    <cfRule type="expression" dxfId="93" priority="94" stopIfTrue="1">
      <formula>AND($A235&lt;&gt;0, TRIM($T235)="")</formula>
    </cfRule>
  </conditionalFormatting>
  <conditionalFormatting sqref="U235">
    <cfRule type="expression" dxfId="92" priority="93" stopIfTrue="1">
      <formula>AND($A235&lt;&gt;0, TRIM($U235)="")</formula>
    </cfRule>
  </conditionalFormatting>
  <conditionalFormatting sqref="V235">
    <cfRule type="expression" dxfId="91" priority="92" stopIfTrue="1">
      <formula>AND($A235&lt;&gt;0, TRIM($V235)="")</formula>
    </cfRule>
  </conditionalFormatting>
  <conditionalFormatting sqref="W235">
    <cfRule type="expression" dxfId="90" priority="91" stopIfTrue="1">
      <formula>AND($A235&lt;&gt;0, TRIM($W235)="")</formula>
    </cfRule>
  </conditionalFormatting>
  <conditionalFormatting sqref="X235">
    <cfRule type="expression" dxfId="89" priority="90" stopIfTrue="1">
      <formula>AND($A235&lt;&gt;0, TRIM($X235)="")</formula>
    </cfRule>
  </conditionalFormatting>
  <conditionalFormatting sqref="Y235">
    <cfRule type="expression" dxfId="88" priority="89" stopIfTrue="1">
      <formula>AND($A235&lt;&gt;0, TRIM($Y235)="")</formula>
    </cfRule>
  </conditionalFormatting>
  <conditionalFormatting sqref="L236:M236">
    <cfRule type="expression" dxfId="87" priority="88" stopIfTrue="1">
      <formula>希望&lt;&gt;0</formula>
    </cfRule>
  </conditionalFormatting>
  <conditionalFormatting sqref="N236:O236">
    <cfRule type="expression" dxfId="86" priority="87" stopIfTrue="1">
      <formula>AND($A236&lt;&gt;0, TRIM($N236)="")</formula>
    </cfRule>
  </conditionalFormatting>
  <conditionalFormatting sqref="P236:Q236">
    <cfRule type="expression" dxfId="85" priority="86" stopIfTrue="1">
      <formula>AND($A236&lt;&gt;0, TRIM($P236)="")</formula>
    </cfRule>
  </conditionalFormatting>
  <conditionalFormatting sqref="R236:S236">
    <cfRule type="expression" dxfId="84" priority="85" stopIfTrue="1">
      <formula>AND($A236&lt;&gt;0, TRIM($R236)="")</formula>
    </cfRule>
  </conditionalFormatting>
  <conditionalFormatting sqref="T236">
    <cfRule type="expression" dxfId="83" priority="84" stopIfTrue="1">
      <formula>AND($A236&lt;&gt;0, TRIM($T236)="")</formula>
    </cfRule>
  </conditionalFormatting>
  <conditionalFormatting sqref="U236">
    <cfRule type="expression" dxfId="82" priority="83" stopIfTrue="1">
      <formula>AND($A236&lt;&gt;0, TRIM($U236)="")</formula>
    </cfRule>
  </conditionalFormatting>
  <conditionalFormatting sqref="V236">
    <cfRule type="expression" dxfId="81" priority="82" stopIfTrue="1">
      <formula>AND($A236&lt;&gt;0, TRIM($V236)="")</formula>
    </cfRule>
  </conditionalFormatting>
  <conditionalFormatting sqref="W236">
    <cfRule type="expression" dxfId="80" priority="81" stopIfTrue="1">
      <formula>AND($A236&lt;&gt;0, TRIM($W236)="")</formula>
    </cfRule>
  </conditionalFormatting>
  <conditionalFormatting sqref="X236">
    <cfRule type="expression" dxfId="79" priority="80" stopIfTrue="1">
      <formula>AND($A236&lt;&gt;0, TRIM($X236)="")</formula>
    </cfRule>
  </conditionalFormatting>
  <conditionalFormatting sqref="Y236">
    <cfRule type="expression" dxfId="78" priority="79" stopIfTrue="1">
      <formula>AND($A236&lt;&gt;0, TRIM($Y236)="")</formula>
    </cfRule>
  </conditionalFormatting>
  <conditionalFormatting sqref="L237:M237">
    <cfRule type="expression" dxfId="77" priority="78" stopIfTrue="1">
      <formula>希望&lt;&gt;0</formula>
    </cfRule>
  </conditionalFormatting>
  <conditionalFormatting sqref="N237:O237">
    <cfRule type="expression" dxfId="76" priority="77" stopIfTrue="1">
      <formula>AND($A237&lt;&gt;0, TRIM($N237)="")</formula>
    </cfRule>
  </conditionalFormatting>
  <conditionalFormatting sqref="P237:Q237">
    <cfRule type="expression" dxfId="75" priority="76" stopIfTrue="1">
      <formula>AND($A237&lt;&gt;0, TRIM($P237)="")</formula>
    </cfRule>
  </conditionalFormatting>
  <conditionalFormatting sqref="R237:S237">
    <cfRule type="expression" dxfId="74" priority="75" stopIfTrue="1">
      <formula>AND($A237&lt;&gt;0, TRIM($R237)="")</formula>
    </cfRule>
  </conditionalFormatting>
  <conditionalFormatting sqref="T237">
    <cfRule type="expression" dxfId="73" priority="74" stopIfTrue="1">
      <formula>AND($A237&lt;&gt;0, TRIM($T237)="")</formula>
    </cfRule>
  </conditionalFormatting>
  <conditionalFormatting sqref="U237">
    <cfRule type="expression" dxfId="72" priority="73" stopIfTrue="1">
      <formula>AND($A237&lt;&gt;0, TRIM($U237)="")</formula>
    </cfRule>
  </conditionalFormatting>
  <conditionalFormatting sqref="V237">
    <cfRule type="expression" dxfId="71" priority="72" stopIfTrue="1">
      <formula>AND($A237&lt;&gt;0, TRIM($V237)="")</formula>
    </cfRule>
  </conditionalFormatting>
  <conditionalFormatting sqref="W237">
    <cfRule type="expression" dxfId="70" priority="71" stopIfTrue="1">
      <formula>AND($A237&lt;&gt;0, TRIM($W237)="")</formula>
    </cfRule>
  </conditionalFormatting>
  <conditionalFormatting sqref="X237">
    <cfRule type="expression" dxfId="69" priority="70" stopIfTrue="1">
      <formula>AND($A237&lt;&gt;0, TRIM($X237)="")</formula>
    </cfRule>
  </conditionalFormatting>
  <conditionalFormatting sqref="Y237">
    <cfRule type="expression" dxfId="68" priority="69" stopIfTrue="1">
      <formula>AND($A237&lt;&gt;0, TRIM($Y237)="")</formula>
    </cfRule>
  </conditionalFormatting>
  <conditionalFormatting sqref="L238:M238">
    <cfRule type="expression" dxfId="67" priority="68" stopIfTrue="1">
      <formula>希望&lt;&gt;0</formula>
    </cfRule>
  </conditionalFormatting>
  <conditionalFormatting sqref="N238:O238">
    <cfRule type="expression" dxfId="66" priority="67" stopIfTrue="1">
      <formula>AND($A238&lt;&gt;0, TRIM($N238)="")</formula>
    </cfRule>
  </conditionalFormatting>
  <conditionalFormatting sqref="P238:Q238">
    <cfRule type="expression" dxfId="65" priority="66" stopIfTrue="1">
      <formula>AND($A238&lt;&gt;0, TRIM($P238)="")</formula>
    </cfRule>
  </conditionalFormatting>
  <conditionalFormatting sqref="R238:S238">
    <cfRule type="expression" dxfId="64" priority="65" stopIfTrue="1">
      <formula>AND($A238&lt;&gt;0, TRIM($R238)="")</formula>
    </cfRule>
  </conditionalFormatting>
  <conditionalFormatting sqref="T238">
    <cfRule type="expression" dxfId="63" priority="64" stopIfTrue="1">
      <formula>AND($A238&lt;&gt;0, TRIM($T238)="")</formula>
    </cfRule>
  </conditionalFormatting>
  <conditionalFormatting sqref="U238">
    <cfRule type="expression" dxfId="62" priority="63" stopIfTrue="1">
      <formula>AND($A238&lt;&gt;0, TRIM($U238)="")</formula>
    </cfRule>
  </conditionalFormatting>
  <conditionalFormatting sqref="V238">
    <cfRule type="expression" dxfId="61" priority="62" stopIfTrue="1">
      <formula>AND($A238&lt;&gt;0, TRIM($V238)="")</formula>
    </cfRule>
  </conditionalFormatting>
  <conditionalFormatting sqref="W238">
    <cfRule type="expression" dxfId="60" priority="61" stopIfTrue="1">
      <formula>AND($A238&lt;&gt;0, TRIM($W238)="")</formula>
    </cfRule>
  </conditionalFormatting>
  <conditionalFormatting sqref="X238">
    <cfRule type="expression" dxfId="59" priority="60" stopIfTrue="1">
      <formula>AND($A238&lt;&gt;0, TRIM($X238)="")</formula>
    </cfRule>
  </conditionalFormatting>
  <conditionalFormatting sqref="Y238">
    <cfRule type="expression" dxfId="58" priority="59" stopIfTrue="1">
      <formula>AND($A238&lt;&gt;0, TRIM($Y238)="")</formula>
    </cfRule>
  </conditionalFormatting>
  <conditionalFormatting sqref="L239:M239">
    <cfRule type="expression" dxfId="57" priority="58" stopIfTrue="1">
      <formula>希望&lt;&gt;0</formula>
    </cfRule>
  </conditionalFormatting>
  <conditionalFormatting sqref="N239:O239">
    <cfRule type="expression" dxfId="56" priority="57" stopIfTrue="1">
      <formula>AND($A239&lt;&gt;0, TRIM($N239)="")</formula>
    </cfRule>
  </conditionalFormatting>
  <conditionalFormatting sqref="P239:Q239">
    <cfRule type="expression" dxfId="55" priority="56" stopIfTrue="1">
      <formula>AND($A239&lt;&gt;0, TRIM($P239)="")</formula>
    </cfRule>
  </conditionalFormatting>
  <conditionalFormatting sqref="R239:S239">
    <cfRule type="expression" dxfId="54" priority="55" stopIfTrue="1">
      <formula>AND($A239&lt;&gt;0, TRIM($R239)="")</formula>
    </cfRule>
  </conditionalFormatting>
  <conditionalFormatting sqref="T239">
    <cfRule type="expression" dxfId="53" priority="54" stopIfTrue="1">
      <formula>AND($A239&lt;&gt;0, TRIM($T239)="")</formula>
    </cfRule>
  </conditionalFormatting>
  <conditionalFormatting sqref="U239">
    <cfRule type="expression" dxfId="52" priority="53" stopIfTrue="1">
      <formula>AND($A239&lt;&gt;0, TRIM($U239)="")</formula>
    </cfRule>
  </conditionalFormatting>
  <conditionalFormatting sqref="V239">
    <cfRule type="expression" dxfId="51" priority="52" stopIfTrue="1">
      <formula>AND($A239&lt;&gt;0, TRIM($V239)="")</formula>
    </cfRule>
  </conditionalFormatting>
  <conditionalFormatting sqref="W239">
    <cfRule type="expression" dxfId="50" priority="51" stopIfTrue="1">
      <formula>AND($A239&lt;&gt;0, TRIM($W239)="")</formula>
    </cfRule>
  </conditionalFormatting>
  <conditionalFormatting sqref="X239">
    <cfRule type="expression" dxfId="49" priority="50" stopIfTrue="1">
      <formula>AND($A239&lt;&gt;0, TRIM($X239)="")</formula>
    </cfRule>
  </conditionalFormatting>
  <conditionalFormatting sqref="Y239">
    <cfRule type="expression" dxfId="48" priority="49" stopIfTrue="1">
      <formula>AND($A239&lt;&gt;0, TRIM($Y239)="")</formula>
    </cfRule>
  </conditionalFormatting>
  <conditionalFormatting sqref="L240:M240">
    <cfRule type="expression" dxfId="47" priority="48" stopIfTrue="1">
      <formula>希望&lt;&gt;0</formula>
    </cfRule>
  </conditionalFormatting>
  <conditionalFormatting sqref="N240:O240">
    <cfRule type="expression" dxfId="46" priority="47" stopIfTrue="1">
      <formula>AND($A240&lt;&gt;0, TRIM($N240)="")</formula>
    </cfRule>
  </conditionalFormatting>
  <conditionalFormatting sqref="P240:Q240">
    <cfRule type="expression" dxfId="45" priority="46" stopIfTrue="1">
      <formula>AND($A240&lt;&gt;0, TRIM($P240)="")</formula>
    </cfRule>
  </conditionalFormatting>
  <conditionalFormatting sqref="R240:S240">
    <cfRule type="expression" dxfId="44" priority="45" stopIfTrue="1">
      <formula>AND($A240&lt;&gt;0, TRIM($R240)="")</formula>
    </cfRule>
  </conditionalFormatting>
  <conditionalFormatting sqref="T240">
    <cfRule type="expression" dxfId="43" priority="44" stopIfTrue="1">
      <formula>AND($A240&lt;&gt;0, TRIM($T240)="")</formula>
    </cfRule>
  </conditionalFormatting>
  <conditionalFormatting sqref="U240">
    <cfRule type="expression" dxfId="42" priority="43" stopIfTrue="1">
      <formula>AND($A240&lt;&gt;0, TRIM($U240)="")</formula>
    </cfRule>
  </conditionalFormatting>
  <conditionalFormatting sqref="V240">
    <cfRule type="expression" dxfId="41" priority="42" stopIfTrue="1">
      <formula>AND($A240&lt;&gt;0, TRIM($V240)="")</formula>
    </cfRule>
  </conditionalFormatting>
  <conditionalFormatting sqref="W240">
    <cfRule type="expression" dxfId="40" priority="41" stopIfTrue="1">
      <formula>AND($A240&lt;&gt;0, TRIM($W240)="")</formula>
    </cfRule>
  </conditionalFormatting>
  <conditionalFormatting sqref="X240">
    <cfRule type="expression" dxfId="39" priority="40" stopIfTrue="1">
      <formula>AND($A240&lt;&gt;0, TRIM($X240)="")</formula>
    </cfRule>
  </conditionalFormatting>
  <conditionalFormatting sqref="Y240">
    <cfRule type="expression" dxfId="38" priority="39" stopIfTrue="1">
      <formula>AND($A240&lt;&gt;0, TRIM($Y240)="")</formula>
    </cfRule>
  </conditionalFormatting>
  <conditionalFormatting sqref="L241:M241">
    <cfRule type="expression" dxfId="37" priority="38" stopIfTrue="1">
      <formula>希望&lt;&gt;0</formula>
    </cfRule>
  </conditionalFormatting>
  <conditionalFormatting sqref="N241:O241">
    <cfRule type="expression" dxfId="36" priority="37" stopIfTrue="1">
      <formula>AND($A241&lt;&gt;0, TRIM($N241)="")</formula>
    </cfRule>
  </conditionalFormatting>
  <conditionalFormatting sqref="P241:Q241">
    <cfRule type="expression" dxfId="35" priority="36" stopIfTrue="1">
      <formula>AND($A241&lt;&gt;0, TRIM($P241)="")</formula>
    </cfRule>
  </conditionalFormatting>
  <conditionalFormatting sqref="R241:S241">
    <cfRule type="expression" dxfId="34" priority="35" stopIfTrue="1">
      <formula>AND($A241&lt;&gt;0, TRIM($R241)="")</formula>
    </cfRule>
  </conditionalFormatting>
  <conditionalFormatting sqref="T241">
    <cfRule type="expression" dxfId="33" priority="34" stopIfTrue="1">
      <formula>AND($A241&lt;&gt;0, TRIM($T241)="")</formula>
    </cfRule>
  </conditionalFormatting>
  <conditionalFormatting sqref="U241">
    <cfRule type="expression" dxfId="32" priority="33" stopIfTrue="1">
      <formula>AND($A241&lt;&gt;0, TRIM($U241)="")</formula>
    </cfRule>
  </conditionalFormatting>
  <conditionalFormatting sqref="V241">
    <cfRule type="expression" dxfId="31" priority="32" stopIfTrue="1">
      <formula>AND($A241&lt;&gt;0, TRIM($V241)="")</formula>
    </cfRule>
  </conditionalFormatting>
  <conditionalFormatting sqref="W241">
    <cfRule type="expression" dxfId="30" priority="31" stopIfTrue="1">
      <formula>AND($A241&lt;&gt;0, TRIM($W241)="")</formula>
    </cfRule>
  </conditionalFormatting>
  <conditionalFormatting sqref="X241">
    <cfRule type="expression" dxfId="29" priority="30" stopIfTrue="1">
      <formula>AND($A241&lt;&gt;0, TRIM($X241)="")</formula>
    </cfRule>
  </conditionalFormatting>
  <conditionalFormatting sqref="Y241">
    <cfRule type="expression" dxfId="28" priority="29" stopIfTrue="1">
      <formula>AND($A241&lt;&gt;0, TRIM($Y241)="")</formula>
    </cfRule>
  </conditionalFormatting>
  <conditionalFormatting sqref="L242:M242">
    <cfRule type="expression" dxfId="27" priority="28" stopIfTrue="1">
      <formula>希望&lt;&gt;0</formula>
    </cfRule>
  </conditionalFormatting>
  <conditionalFormatting sqref="N242:O242">
    <cfRule type="expression" dxfId="26" priority="27" stopIfTrue="1">
      <formula>AND($A242&lt;&gt;0, TRIM($N242)="")</formula>
    </cfRule>
  </conditionalFormatting>
  <conditionalFormatting sqref="P242:Q242">
    <cfRule type="expression" dxfId="25" priority="26" stopIfTrue="1">
      <formula>AND($A242&lt;&gt;0, TRIM($P242)="")</formula>
    </cfRule>
  </conditionalFormatting>
  <conditionalFormatting sqref="R242:S242">
    <cfRule type="expression" dxfId="24" priority="25" stopIfTrue="1">
      <formula>AND($A242&lt;&gt;0, TRIM($R242)="")</formula>
    </cfRule>
  </conditionalFormatting>
  <conditionalFormatting sqref="T242">
    <cfRule type="expression" dxfId="23" priority="24" stopIfTrue="1">
      <formula>AND($A242&lt;&gt;0, TRIM($T242)="")</formula>
    </cfRule>
  </conditionalFormatting>
  <conditionalFormatting sqref="U242">
    <cfRule type="expression" dxfId="22" priority="23" stopIfTrue="1">
      <formula>AND($A242&lt;&gt;0, TRIM($U242)="")</formula>
    </cfRule>
  </conditionalFormatting>
  <conditionalFormatting sqref="V242">
    <cfRule type="expression" dxfId="21" priority="22" stopIfTrue="1">
      <formula>AND($A242&lt;&gt;0, TRIM($V242)="")</formula>
    </cfRule>
  </conditionalFormatting>
  <conditionalFormatting sqref="W242">
    <cfRule type="expression" dxfId="20" priority="21" stopIfTrue="1">
      <formula>AND($A242&lt;&gt;0, TRIM($W242)="")</formula>
    </cfRule>
  </conditionalFormatting>
  <conditionalFormatting sqref="X242">
    <cfRule type="expression" dxfId="19" priority="20" stopIfTrue="1">
      <formula>AND($A242&lt;&gt;0, TRIM($X242)="")</formula>
    </cfRule>
  </conditionalFormatting>
  <conditionalFormatting sqref="Y242">
    <cfRule type="expression" dxfId="18" priority="19" stopIfTrue="1">
      <formula>AND($A242&lt;&gt;0, TRIM($Y242)="")</formula>
    </cfRule>
  </conditionalFormatting>
  <conditionalFormatting sqref="L243:M243">
    <cfRule type="expression" dxfId="17" priority="18" stopIfTrue="1">
      <formula>希望&lt;&gt;0</formula>
    </cfRule>
  </conditionalFormatting>
  <conditionalFormatting sqref="N243:O243">
    <cfRule type="expression" dxfId="16" priority="17" stopIfTrue="1">
      <formula>AND($A243&lt;&gt;0, TRIM($N243)="")</formula>
    </cfRule>
  </conditionalFormatting>
  <conditionalFormatting sqref="P243:Q243">
    <cfRule type="expression" dxfId="15" priority="16" stopIfTrue="1">
      <formula>AND($A243&lt;&gt;0, TRIM($P243)="")</formula>
    </cfRule>
  </conditionalFormatting>
  <conditionalFormatting sqref="R243:S243">
    <cfRule type="expression" dxfId="14" priority="15" stopIfTrue="1">
      <formula>AND($A243&lt;&gt;0, TRIM($R243)="")</formula>
    </cfRule>
  </conditionalFormatting>
  <conditionalFormatting sqref="T243">
    <cfRule type="expression" dxfId="13" priority="14" stopIfTrue="1">
      <formula>AND($A243&lt;&gt;0, TRIM($T243)="")</formula>
    </cfRule>
  </conditionalFormatting>
  <conditionalFormatting sqref="U243">
    <cfRule type="expression" dxfId="12" priority="13" stopIfTrue="1">
      <formula>AND($A243&lt;&gt;0, TRIM($U243)="")</formula>
    </cfRule>
  </conditionalFormatting>
  <conditionalFormatting sqref="V243">
    <cfRule type="expression" dxfId="11" priority="12" stopIfTrue="1">
      <formula>AND($A243&lt;&gt;0, TRIM($V243)="")</formula>
    </cfRule>
  </conditionalFormatting>
  <conditionalFormatting sqref="W243">
    <cfRule type="expression" dxfId="10" priority="11" stopIfTrue="1">
      <formula>AND($A243&lt;&gt;0, TRIM($W243)="")</formula>
    </cfRule>
  </conditionalFormatting>
  <conditionalFormatting sqref="X243">
    <cfRule type="expression" dxfId="9" priority="10" stopIfTrue="1">
      <formula>AND($A243&lt;&gt;0, TRIM($X243)="")</formula>
    </cfRule>
  </conditionalFormatting>
  <conditionalFormatting sqref="Y243">
    <cfRule type="expression" dxfId="8" priority="9" stopIfTrue="1">
      <formula>AND($A243&lt;&gt;0, TRIM($Y243)="")</formula>
    </cfRule>
  </conditionalFormatting>
  <conditionalFormatting sqref="L244:M244">
    <cfRule type="expression" dxfId="7" priority="8" stopIfTrue="1">
      <formula>希望&lt;&gt;0</formula>
    </cfRule>
  </conditionalFormatting>
  <conditionalFormatting sqref="R244:S244">
    <cfRule type="expression" dxfId="6" priority="7" stopIfTrue="1">
      <formula>AND($A244&lt;&gt;0, TRIM($R244)="")</formula>
    </cfRule>
  </conditionalFormatting>
  <conditionalFormatting sqref="T245">
    <cfRule type="expression" dxfId="5" priority="6" stopIfTrue="1">
      <formula>TRIM($T245)=""</formula>
    </cfRule>
  </conditionalFormatting>
  <conditionalFormatting sqref="U245">
    <cfRule type="expression" dxfId="4" priority="5" stopIfTrue="1">
      <formula>TRIM($U245)=""</formula>
    </cfRule>
  </conditionalFormatting>
  <conditionalFormatting sqref="V245">
    <cfRule type="expression" dxfId="3" priority="4" stopIfTrue="1">
      <formula>TRIM($V245)=""</formula>
    </cfRule>
  </conditionalFormatting>
  <conditionalFormatting sqref="W245">
    <cfRule type="expression" dxfId="2" priority="3" stopIfTrue="1">
      <formula>TRIM($W245)=""</formula>
    </cfRule>
  </conditionalFormatting>
  <conditionalFormatting sqref="X245">
    <cfRule type="expression" dxfId="1" priority="2" stopIfTrue="1">
      <formula>TRIM($X245)=""</formula>
    </cfRule>
  </conditionalFormatting>
  <conditionalFormatting sqref="Y245">
    <cfRule type="expression" dxfId="0" priority="1" stopIfTrue="1">
      <formula>TRIM($Y245)=""</formula>
    </cfRule>
  </conditionalFormatting>
  <dataValidations count="362">
    <dataValidation imeMode="hiragana" allowBlank="1" showInputMessage="1" showErrorMessage="1" sqref="E253:N253 Q253:Y253 E254:N254 Q254:Y254 E255:N255 Q255:Y255 E256:N256 Q256:Y256 E257:N257 Q257:Y257 E258:N258 Q258:Y258 E259:N259 Q259:Y259 E260:N260 Q260:Y260 E261:N261 Q261:Y261 E262:N262 Q262:Y262 E263:N263 Q263:Y263" xr:uid="{777A23DB-3FCD-4BFD-B16F-EB9B8E8ED872}"/>
    <dataValidation imeMode="halfAlpha" allowBlank="1" showInputMessage="1" showErrorMessage="1" sqref="P207 O253:P253 O254:P254 O255:P255 O256:P256 O257:P257 O258:P258 O259:P259 O260:P260 O261:P261 O262:P262 O263:P263" xr:uid="{298B1DD5-BFAD-4C02-B2C1-FF51FEB925EB}"/>
    <dataValidation imeMode="hiragana" allowBlank="1" showInputMessage="1" showErrorMessage="1" sqref="I22:Y22" xr:uid="{EBB62844-EFDB-4CC4-83E4-5361A311B559}"/>
    <dataValidation type="whole" imeMode="halfAlpha" allowBlank="1" showInputMessage="1" showErrorMessage="1" error="7桁の数字を入力してください" sqref="I20:M20" xr:uid="{8B08DD71-9040-49B2-B253-88F980E9394B}">
      <formula1>0</formula1>
      <formula2>9999999</formula2>
    </dataValidation>
    <dataValidation imeMode="fullKatakana" allowBlank="1" showInputMessage="1" showErrorMessage="1" sqref="I24:Y24" xr:uid="{7C459594-D076-44DA-B235-615CA71E290B}"/>
    <dataValidation imeMode="hiragana" allowBlank="1" showInputMessage="1" showErrorMessage="1" sqref="I26:Y26" xr:uid="{63918EF4-04CE-4A11-BB2A-B8E91A03E53A}"/>
    <dataValidation imeMode="hiragana" allowBlank="1" showInputMessage="1" showErrorMessage="1" sqref="I28:Y28" xr:uid="{E71DCFD5-42D7-45DA-AF9D-FC8CB32559EB}"/>
    <dataValidation imeMode="fullKatakana" allowBlank="1" showInputMessage="1" showErrorMessage="1" sqref="I30:Y30" xr:uid="{03D5C145-E267-481E-8C23-4AA482CDB65E}"/>
    <dataValidation imeMode="hiragana" allowBlank="1" showInputMessage="1" showErrorMessage="1" sqref="I32:Y32" xr:uid="{8A49293F-5434-41EF-8FA3-CC2752BC9D51}"/>
    <dataValidation imeMode="halfAlpha" allowBlank="1" showInputMessage="1" showErrorMessage="1" sqref="I34:M34" xr:uid="{D92B423F-D2BB-4824-9636-ADC308024F2D}"/>
    <dataValidation imeMode="halfAlpha" allowBlank="1" showInputMessage="1" showErrorMessage="1" sqref="P34" xr:uid="{204EA976-D071-4CA8-9FD5-F217B07BAF62}"/>
    <dataValidation imeMode="halfAlpha" allowBlank="1" showInputMessage="1" showErrorMessage="1" sqref="I36:M36" xr:uid="{43B6D0A1-3B93-4508-9C74-5F24954D679A}"/>
    <dataValidation imeMode="halfAlpha" allowBlank="1" showInputMessage="1" showErrorMessage="1" sqref="I38:Y38" xr:uid="{4DDBCF31-1856-47AD-8052-0F7B949523B3}"/>
    <dataValidation type="list" imeMode="halfAlpha" allowBlank="1" showInputMessage="1" showErrorMessage="1" error="リストから選択してください" sqref="I40:M40" xr:uid="{F9AA1A70-47CD-4AFB-ABB8-597D477E52BD}">
      <formula1>"一致する,一致しない"</formula1>
    </dataValidation>
    <dataValidation type="list" imeMode="halfAlpha" allowBlank="1" showInputMessage="1" showErrorMessage="1" error="リストから選択してください" sqref="I63:M63" xr:uid="{DF6FC94A-B3FA-410E-B503-27321EFBDF03}">
      <formula1>"しない,する"</formula1>
    </dataValidation>
    <dataValidation type="whole" imeMode="halfAlpha" allowBlank="1" showInputMessage="1" showErrorMessage="1" error="7桁の数字を入力してください" sqref="I69:M69" xr:uid="{D51A834C-F733-4CC4-950B-7640B991D13C}">
      <formula1>0</formula1>
      <formula2>9999999</formula2>
    </dataValidation>
    <dataValidation imeMode="hiragana" allowBlank="1" showInputMessage="1" showErrorMessage="1" sqref="I71:Y71" xr:uid="{4162CD2A-307C-4774-ACB7-47AF7D982C2A}"/>
    <dataValidation imeMode="fullKatakana" allowBlank="1" showInputMessage="1" showErrorMessage="1" sqref="I73:Y73" xr:uid="{FF8B12B4-A2CF-4C76-9AC2-27300093A74E}"/>
    <dataValidation imeMode="hiragana" allowBlank="1" showInputMessage="1" showErrorMessage="1" sqref="I75:Y75" xr:uid="{7F16777A-D433-44FB-8222-8E84A1B8C909}"/>
    <dataValidation imeMode="hiragana" allowBlank="1" showInputMessage="1" showErrorMessage="1" sqref="I77:Y77" xr:uid="{A996A1A7-2FC0-4232-A472-C7AD27BC0ADC}"/>
    <dataValidation imeMode="fullKatakana" allowBlank="1" showInputMessage="1" showErrorMessage="1" sqref="I79:Y79" xr:uid="{6266D2D9-13BB-43A5-B6FA-E0D0DB8CC7F2}"/>
    <dataValidation imeMode="hiragana" allowBlank="1" showInputMessage="1" showErrorMessage="1" sqref="I81:Y81" xr:uid="{1F48A765-E03B-45BF-A2C4-809F623BCADE}"/>
    <dataValidation imeMode="halfAlpha" allowBlank="1" showInputMessage="1" showErrorMessage="1" sqref="I83:M83" xr:uid="{6340BC6B-EF2E-4A11-8D7B-015588FA4613}"/>
    <dataValidation imeMode="halfAlpha" allowBlank="1" showInputMessage="1" showErrorMessage="1" sqref="P83" xr:uid="{DDCE8856-74FE-4C08-AD93-56163266D24F}"/>
    <dataValidation imeMode="halfAlpha" allowBlank="1" showInputMessage="1" showErrorMessage="1" sqref="I85:M85" xr:uid="{EDD45744-C3DC-4A90-A272-A9ABB755F6D6}"/>
    <dataValidation imeMode="halfAlpha" allowBlank="1" showInputMessage="1" showErrorMessage="1" sqref="I87:Y87" xr:uid="{BEA1564E-558A-4051-BA06-0B43BBB0954E}"/>
    <dataValidation imeMode="hiragana" allowBlank="1" showInputMessage="1" showErrorMessage="1" sqref="I112:Y112" xr:uid="{1F5C9289-4B64-4F21-A031-5F73FAE6832A}"/>
    <dataValidation imeMode="fullKatakana" allowBlank="1" showInputMessage="1" showErrorMessage="1" sqref="I114:Y114" xr:uid="{F8EFDAFA-AF42-4418-BA9B-199BE4A8C168}"/>
    <dataValidation imeMode="hiragana" allowBlank="1" showInputMessage="1" showErrorMessage="1" sqref="I116:Y116" xr:uid="{A6C550E7-919F-428C-B62F-BE259F5D5419}"/>
    <dataValidation type="whole" imeMode="halfAlpha" allowBlank="1" showInputMessage="1" showErrorMessage="1" error="7桁の数字を入力してください" sqref="I118:M118" xr:uid="{3B1631FD-7070-4B47-A1F1-0E9AA69917D0}">
      <formula1>0</formula1>
      <formula2>9999999</formula2>
    </dataValidation>
    <dataValidation imeMode="hiragana" allowBlank="1" showInputMessage="1" showErrorMessage="1" sqref="I120:Y120" xr:uid="{66878B0F-7712-4BDC-98F9-866BB89F8219}"/>
    <dataValidation imeMode="halfAlpha" allowBlank="1" showInputMessage="1" showErrorMessage="1" sqref="I122:M122" xr:uid="{44E7CB15-5DFB-4AF2-9904-4EFB5743F0B3}"/>
    <dataValidation imeMode="halfAlpha" allowBlank="1" showInputMessage="1" showErrorMessage="1" sqref="P122" xr:uid="{AEF31828-06B7-418A-A337-A5A90EF328C7}"/>
    <dataValidation imeMode="halfAlpha" allowBlank="1" showInputMessage="1" showErrorMessage="1" sqref="I124:M124" xr:uid="{C1DCDBAA-8160-421E-AA5D-E9D5EA689A2E}"/>
    <dataValidation imeMode="halfAlpha" allowBlank="1" showInputMessage="1" showErrorMessage="1" sqref="I126:Y126" xr:uid="{0DC32EAA-BDEC-4B41-8CD8-8554CED6C00D}"/>
    <dataValidation type="list" imeMode="halfAlpha" allowBlank="1" showInputMessage="1" showErrorMessage="1" error="リストから選択してください" sqref="I153:M153" xr:uid="{878EC57E-2DC9-4EAD-9DA1-133D25FF2602}">
      <formula1>"しない,する"</formula1>
    </dataValidation>
    <dataValidation imeMode="fullKatakana" allowBlank="1" showInputMessage="1" showErrorMessage="1" sqref="I155:Y155" xr:uid="{E37628E6-3C84-45EE-BD65-1730BCCA515A}"/>
    <dataValidation imeMode="hiragana" allowBlank="1" showInputMessage="1" showErrorMessage="1" sqref="I157:Y157" xr:uid="{D0F6EE7E-A4F7-470F-B354-BEEDDC0D60A9}"/>
    <dataValidation imeMode="halfAlpha" allowBlank="1" showInputMessage="1" showErrorMessage="1" sqref="I159:M159" xr:uid="{CDC88DE2-C1A3-4459-807C-CC0CACF59239}"/>
    <dataValidation type="whole" imeMode="halfAlpha" allowBlank="1" showInputMessage="1" showErrorMessage="1" error="7桁の数字を入力してください" sqref="I161:M161" xr:uid="{06B2A29B-174E-4DE5-ACE9-62D03BE9B836}">
      <formula1>0</formula1>
      <formula2>9999999</formula2>
    </dataValidation>
    <dataValidation imeMode="hiragana" allowBlank="1" showInputMessage="1" showErrorMessage="1" sqref="I163:Y163" xr:uid="{F2D4F663-5C49-451F-9F7B-AEDBD1225C39}"/>
    <dataValidation imeMode="halfAlpha" allowBlank="1" showInputMessage="1" showErrorMessage="1" sqref="I165:M165" xr:uid="{D45BA847-35BA-4A28-A197-AAB8AA6D9A6E}"/>
    <dataValidation imeMode="halfAlpha" allowBlank="1" showInputMessage="1" showErrorMessage="1" sqref="I167:M167" xr:uid="{2EC8AB5C-5D5C-49B2-9A63-7BB623524365}"/>
    <dataValidation imeMode="halfAlpha" allowBlank="1" showInputMessage="1" showErrorMessage="1" sqref="I169:Y169" xr:uid="{74F891C3-B631-4A1C-916F-C3F95751EAF8}"/>
    <dataValidation type="whole" imeMode="halfAlpha" allowBlank="1" showInputMessage="1" showErrorMessage="1" error="有効な数字を入力してください" sqref="I176:M176" xr:uid="{E7D09D9A-2AFD-449E-ABDD-680A9BFAC65D}">
      <formula1>0</formula1>
      <formula2>9999999999</formula2>
    </dataValidation>
    <dataValidation type="whole" imeMode="halfAlpha" allowBlank="1" showInputMessage="1" showErrorMessage="1" error="有効な数字を入力してください" sqref="I178:M178" xr:uid="{011244A7-BAF9-4C04-805F-40A27C6E7049}">
      <formula1>0</formula1>
      <formula2>9999999999</formula2>
    </dataValidation>
    <dataValidation type="whole" imeMode="halfAlpha" allowBlank="1" showInputMessage="1" showErrorMessage="1" error="有効な数字を入力してください" sqref="O178:Q178" xr:uid="{98EEC480-93A9-4504-8512-F5A87EF063FE}">
      <formula1>0</formula1>
      <formula2>9999999999</formula2>
    </dataValidation>
    <dataValidation type="date" imeMode="halfAlpha" allowBlank="1" showInputMessage="1" showErrorMessage="1" error="有効な日付を入力してください" sqref="I180:M180" xr:uid="{C459905F-F6D0-4805-A891-5DA1A90A94E2}">
      <formula1>92</formula1>
      <formula2>73415</formula2>
    </dataValidation>
    <dataValidation type="whole" imeMode="halfAlpha" allowBlank="1" showInputMessage="1" showErrorMessage="1" error="有効な数字を入力してください" sqref="I183:M183" xr:uid="{5ACF6C7C-5285-4B4D-9048-625A41CCECD7}">
      <formula1>0</formula1>
      <formula2>9999999999</formula2>
    </dataValidation>
    <dataValidation type="whole" imeMode="halfAlpha" allowBlank="1" showInputMessage="1" showErrorMessage="1" error="有効な数字を入力してください" sqref="I184:M184" xr:uid="{6D568C65-4CF9-42D1-B70C-8505449D5610}">
      <formula1>0</formula1>
      <formula2>9999999999</formula2>
    </dataValidation>
    <dataValidation type="whole" imeMode="halfAlpha" allowBlank="1" showInputMessage="1" showErrorMessage="1" error="有効な数字を入力してください" sqref="I185:M185" xr:uid="{679AA006-D157-4110-940A-A2AC8EA88E31}">
      <formula1>0</formula1>
      <formula2>9999999999</formula2>
    </dataValidation>
    <dataValidation allowBlank="1" showInputMessage="1" showErrorMessage="1" sqref="I186:M186 B214 B245" xr:uid="{EFCEBAFB-C6F0-4325-8BB8-377069B4CC72}"/>
    <dataValidation type="whole" imeMode="halfAlpha" allowBlank="1" showInputMessage="1" showErrorMessage="1" error="有効な数字を入力してください" sqref="I187:M187" xr:uid="{6E7491EF-268D-4261-A8F5-D436817DB0A2}">
      <formula1>0</formula1>
      <formula2>9999999999</formula2>
    </dataValidation>
    <dataValidation type="whole" imeMode="halfAlpha" allowBlank="1" showInputMessage="1" showErrorMessage="1" error="有効な数字を入力してください。10兆円以上になる場合は、9,999,999,999と入力してください" sqref="I189:M189" xr:uid="{C214C49F-206B-47A9-ADCF-F673B508A04D}">
      <formula1>-9999999999</formula1>
      <formula2>9999999999</formula2>
    </dataValidation>
    <dataValidation type="list" imeMode="halfAlpha" allowBlank="1" showInputMessage="1" showErrorMessage="1" error="リストから選択してください" sqref="I191:M191" xr:uid="{6775DFB2-2DFB-4728-BC24-081457C16291}">
      <formula1>"有,無,適用除外"</formula1>
    </dataValidation>
    <dataValidation type="list" imeMode="halfAlpha" allowBlank="1" showInputMessage="1" showErrorMessage="1" error="リストから選択してください" sqref="I193:M193" xr:uid="{72A0BDC7-52E1-4813-BA40-D2A23988924F}">
      <formula1>"有,無,適用除外"</formula1>
    </dataValidation>
    <dataValidation type="list" imeMode="halfAlpha" allowBlank="1" showInputMessage="1" showErrorMessage="1" error="リストから選択してください" sqref="I195:M195" xr:uid="{27679F11-41EB-4BD9-ADD4-E037335B1653}">
      <formula1>"有,無,適用除外"</formula1>
    </dataValidation>
    <dataValidation type="list" imeMode="halfAlpha" allowBlank="1" showInputMessage="1" showErrorMessage="1" error="リストから選択してください" sqref="I197:M197" xr:uid="{94365731-43E7-44B9-9C3A-A45F58762827}">
      <formula1>"有,無"</formula1>
    </dataValidation>
    <dataValidation type="list" imeMode="halfAlpha" allowBlank="1" showInputMessage="1" showErrorMessage="1" error="リストから選択してください" sqref="I199:M199" xr:uid="{F3D61200-56A1-4532-8AE4-DC19F2B2015E}">
      <formula1>"有,無"</formula1>
    </dataValidation>
    <dataValidation type="list" imeMode="halfAlpha" allowBlank="1" showInputMessage="1" showErrorMessage="1" error="リストから選択してください" sqref="I207:M207" xr:uid="{9C372F6F-7B4A-4A81-9767-A1EB83392B7F}">
      <formula1>許可コード</formula1>
    </dataValidation>
    <dataValidation type="date" imeMode="halfAlpha" allowBlank="1" showInputMessage="1" showErrorMessage="1" error="有効な日付を入力してください" sqref="I209:M209" xr:uid="{87EC23C7-41A2-4A12-9881-4650CA01FD66}">
      <formula1>92</formula1>
      <formula2>73415</formula2>
    </dataValidation>
    <dataValidation type="list" imeMode="halfAlpha" allowBlank="1" showInputMessage="1" showErrorMessage="1" error="リストから選択してください" sqref="L215:M215" xr:uid="{761FFE73-8D29-446F-A6C1-C8C622921599}">
      <formula1>"○,　"</formula1>
    </dataValidation>
    <dataValidation type="list" imeMode="halfAlpha" allowBlank="1" showInputMessage="1" showErrorMessage="1" error="リストから選択してください" sqref="N215:O215" xr:uid="{27AFB136-E6FB-4FC4-A1B1-7D920A79DEE3}">
      <formula1>"一般,特定,　"</formula1>
    </dataValidation>
    <dataValidation type="whole" imeMode="halfAlpha" allowBlank="1" showInputMessage="1" showErrorMessage="1" error="有効な数字を入力してください" sqref="P215:Q215" xr:uid="{FC6ED73E-4F4D-4BB5-A438-0C99CAA36CC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5:S215" xr:uid="{57B971D9-A7A6-4CAE-85EC-D2A02A0158DB}">
      <formula1>-9999999999</formula1>
      <formula2>9999999999</formula2>
    </dataValidation>
    <dataValidation type="whole" imeMode="halfAlpha" allowBlank="1" showInputMessage="1" showErrorMessage="1" error="有効な数字を入力してください" sqref="T215" xr:uid="{E06E1B9C-39E0-4E36-B8F7-A8BDF6AABFEF}">
      <formula1>0</formula1>
      <formula2>9999999999</formula2>
    </dataValidation>
    <dataValidation type="whole" imeMode="halfAlpha" allowBlank="1" showInputMessage="1" showErrorMessage="1" error="有効な数字を入力してください" sqref="U215" xr:uid="{4D0191DE-21F5-4071-A79A-D35EC3BC2F1A}">
      <formula1>0</formula1>
      <formula2>9999999999</formula2>
    </dataValidation>
    <dataValidation type="whole" imeMode="halfAlpha" allowBlank="1" showInputMessage="1" showErrorMessage="1" error="有効な数字を入力してください" sqref="V215" xr:uid="{A58D3E24-22E7-40EB-9AEE-BDAE94104564}">
      <formula1>0</formula1>
      <formula2>9999999999</formula2>
    </dataValidation>
    <dataValidation type="whole" imeMode="halfAlpha" allowBlank="1" showInputMessage="1" showErrorMessage="1" error="有効な数字を入力してください" sqref="W215" xr:uid="{9E13A679-26C0-4F77-9D01-D365FB6E03A5}">
      <formula1>0</formula1>
      <formula2>9999999999</formula2>
    </dataValidation>
    <dataValidation type="whole" imeMode="halfAlpha" allowBlank="1" showInputMessage="1" showErrorMessage="1" error="有効な数字を入力してください" sqref="X215" xr:uid="{063E542B-83E3-4775-A6B2-CD24E9F12847}">
      <formula1>0</formula1>
      <formula2>9999999999</formula2>
    </dataValidation>
    <dataValidation type="whole" imeMode="halfAlpha" allowBlank="1" showInputMessage="1" showErrorMessage="1" error="有効な数字を入力してください" sqref="Y215" xr:uid="{8C37C0C9-6954-44AB-855A-16631987FBBF}">
      <formula1>0</formula1>
      <formula2>9999999999</formula2>
    </dataValidation>
    <dataValidation type="list" imeMode="halfAlpha" allowBlank="1" showInputMessage="1" showErrorMessage="1" error="リストから選択してください" sqref="L216:M216" xr:uid="{8265DDE0-208B-4348-A7BB-F2104AE7B7B0}">
      <formula1>"○,　"</formula1>
    </dataValidation>
    <dataValidation type="list" imeMode="halfAlpha" allowBlank="1" showInputMessage="1" showErrorMessage="1" error="リストから選択してください" sqref="N216:O216" xr:uid="{49883E76-7DC4-4173-9D2C-AAD9CF9B34D5}">
      <formula1>"一般,特定,　"</formula1>
    </dataValidation>
    <dataValidation type="whole" imeMode="halfAlpha" allowBlank="1" showInputMessage="1" showErrorMessage="1" error="有効な数字を入力してください" sqref="P216:Q216" xr:uid="{51F3D030-E4EF-45F0-8253-D7526483F70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6:S216" xr:uid="{3B090F41-E8B5-46F4-97B3-881387C131FD}">
      <formula1>-9999999999</formula1>
      <formula2>9999999999</formula2>
    </dataValidation>
    <dataValidation type="whole" imeMode="halfAlpha" allowBlank="1" showInputMessage="1" showErrorMessage="1" error="有効な数字を入力してください" sqref="T216" xr:uid="{131EFC4C-3CBA-4534-8C24-831F8788DD86}">
      <formula1>0</formula1>
      <formula2>9999999999</formula2>
    </dataValidation>
    <dataValidation type="whole" imeMode="halfAlpha" allowBlank="1" showInputMessage="1" showErrorMessage="1" error="有効な数字を入力してください" sqref="U216" xr:uid="{C4D296FA-899D-488C-A196-580DAEABD5FB}">
      <formula1>0</formula1>
      <formula2>9999999999</formula2>
    </dataValidation>
    <dataValidation type="whole" imeMode="halfAlpha" allowBlank="1" showInputMessage="1" showErrorMessage="1" error="有効な数字を入力してください" sqref="V216" xr:uid="{FE04D6D2-F43F-47C3-B2A4-64F98C522F4F}">
      <formula1>0</formula1>
      <formula2>9999999999</formula2>
    </dataValidation>
    <dataValidation type="whole" imeMode="halfAlpha" allowBlank="1" showInputMessage="1" showErrorMessage="1" error="有効な数字を入力してください" sqref="W216" xr:uid="{747ED6E0-9EFB-4AA0-9FDF-88312673ED63}">
      <formula1>0</formula1>
      <formula2>9999999999</formula2>
    </dataValidation>
    <dataValidation type="whole" imeMode="halfAlpha" allowBlank="1" showInputMessage="1" showErrorMessage="1" error="有効な数字を入力してください" sqref="X216" xr:uid="{65BE1FDE-7C55-4B8D-93D9-40E6ABDBFE60}">
      <formula1>0</formula1>
      <formula2>9999999999</formula2>
    </dataValidation>
    <dataValidation type="whole" imeMode="halfAlpha" allowBlank="1" showInputMessage="1" showErrorMessage="1" error="有効な数字を入力してください" sqref="Y216" xr:uid="{44D56C8D-6F0C-4F50-9E1D-C7BE7405ECF7}">
      <formula1>0</formula1>
      <formula2>9999999999</formula2>
    </dataValidation>
    <dataValidation type="list" imeMode="halfAlpha" allowBlank="1" showInputMessage="1" showErrorMessage="1" error="リストから選択してください" sqref="L217:M217" xr:uid="{E8C45017-3E4C-4704-B249-C93B3FB08BBE}">
      <formula1>"○,　"</formula1>
    </dataValidation>
    <dataValidation type="list" imeMode="halfAlpha" allowBlank="1" showInputMessage="1" showErrorMessage="1" error="リストから選択してください" sqref="N217:O217" xr:uid="{76CB2408-E707-40A9-9522-C7F3545644C5}">
      <formula1>"一般,特定,　"</formula1>
    </dataValidation>
    <dataValidation type="whole" imeMode="halfAlpha" allowBlank="1" showInputMessage="1" showErrorMessage="1" error="有効な数字を入力してください" sqref="P217:Q217" xr:uid="{2FD6027A-0DF3-41D5-9763-8664FDA0365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7:S217" xr:uid="{F4678A03-AD25-4E21-B248-F77CEFB31DF8}">
      <formula1>-9999999999</formula1>
      <formula2>9999999999</formula2>
    </dataValidation>
    <dataValidation type="whole" imeMode="halfAlpha" allowBlank="1" showInputMessage="1" showErrorMessage="1" error="有効な数字を入力してください" sqref="T217" xr:uid="{404D943B-7066-474B-A840-417E01428B9A}">
      <formula1>0</formula1>
      <formula2>9999999999</formula2>
    </dataValidation>
    <dataValidation type="whole" imeMode="halfAlpha" allowBlank="1" showInputMessage="1" showErrorMessage="1" error="有効な数字を入力してください" sqref="U217" xr:uid="{E98D2AC9-24EC-4E92-9113-54AE451C249A}">
      <formula1>0</formula1>
      <formula2>9999999999</formula2>
    </dataValidation>
    <dataValidation type="whole" imeMode="halfAlpha" allowBlank="1" showInputMessage="1" showErrorMessage="1" error="有効な数字を入力してください" sqref="V217" xr:uid="{841D93D2-FD12-4717-9078-9B58F6618BDA}">
      <formula1>0</formula1>
      <formula2>9999999999</formula2>
    </dataValidation>
    <dataValidation type="whole" imeMode="halfAlpha" allowBlank="1" showInputMessage="1" showErrorMessage="1" error="有効な数字を入力してください" sqref="W217" xr:uid="{D2A53157-F985-4C15-84F9-862237F90369}">
      <formula1>0</formula1>
      <formula2>9999999999</formula2>
    </dataValidation>
    <dataValidation type="whole" imeMode="halfAlpha" allowBlank="1" showInputMessage="1" showErrorMessage="1" error="有効な数字を入力してください" sqref="X217" xr:uid="{8D8D843A-DEB5-4531-9137-0F24C5B4CB9F}">
      <formula1>0</formula1>
      <formula2>9999999999</formula2>
    </dataValidation>
    <dataValidation type="whole" imeMode="halfAlpha" allowBlank="1" showInputMessage="1" showErrorMessage="1" error="有効な数字を入力してください" sqref="Y217" xr:uid="{31ABCA2C-31E2-442D-B6D8-5B82DA967974}">
      <formula1>0</formula1>
      <formula2>9999999999</formula2>
    </dataValidation>
    <dataValidation type="list" imeMode="halfAlpha" allowBlank="1" showInputMessage="1" showErrorMessage="1" error="リストから選択してください" sqref="L218:M218" xr:uid="{6828DF22-B9F6-415C-9606-E14CDF54E93F}">
      <formula1>"○,　"</formula1>
    </dataValidation>
    <dataValidation type="list" imeMode="halfAlpha" allowBlank="1" showInputMessage="1" showErrorMessage="1" error="リストから選択してください" sqref="N218:O218" xr:uid="{DE38521D-EEF9-4E44-96F1-CE19C0F3B564}">
      <formula1>"一般,特定,　"</formula1>
    </dataValidation>
    <dataValidation type="whole" imeMode="halfAlpha" allowBlank="1" showInputMessage="1" showErrorMessage="1" error="有効な数字を入力してください" sqref="P218:Q218" xr:uid="{E7542DB6-F7EB-4CBA-8453-253750FA5FE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8:S218" xr:uid="{8C9647A7-3EF6-4499-8829-2EB1D2ED306A}">
      <formula1>-9999999999</formula1>
      <formula2>9999999999</formula2>
    </dataValidation>
    <dataValidation type="whole" imeMode="halfAlpha" allowBlank="1" showInputMessage="1" showErrorMessage="1" error="有効な数字を入力してください" sqref="T218" xr:uid="{6FAD1C9F-2508-4CB5-9938-00F556DFE453}">
      <formula1>0</formula1>
      <formula2>9999999999</formula2>
    </dataValidation>
    <dataValidation type="whole" imeMode="halfAlpha" allowBlank="1" showInputMessage="1" showErrorMessage="1" error="有効な数字を入力してください" sqref="U218" xr:uid="{B7B9952E-2229-4BA0-AEAE-509BFC722B34}">
      <formula1>0</formula1>
      <formula2>9999999999</formula2>
    </dataValidation>
    <dataValidation type="whole" imeMode="halfAlpha" allowBlank="1" showInputMessage="1" showErrorMessage="1" error="有効な数字を入力してください" sqref="V218" xr:uid="{BEC4EA41-F66B-4A58-9D3A-172755F4A46D}">
      <formula1>0</formula1>
      <formula2>9999999999</formula2>
    </dataValidation>
    <dataValidation type="whole" imeMode="halfAlpha" allowBlank="1" showInputMessage="1" showErrorMessage="1" error="有効な数字を入力してください" sqref="W218" xr:uid="{0457D059-B0B8-4352-937D-23C89E7E2567}">
      <formula1>0</formula1>
      <formula2>9999999999</formula2>
    </dataValidation>
    <dataValidation type="whole" imeMode="halfAlpha" allowBlank="1" showInputMessage="1" showErrorMessage="1" error="有効な数字を入力してください" sqref="X218" xr:uid="{B87F9F38-4D9E-42D6-B991-BEE30C00EF94}">
      <formula1>0</formula1>
      <formula2>9999999999</formula2>
    </dataValidation>
    <dataValidation type="whole" imeMode="halfAlpha" allowBlank="1" showInputMessage="1" showErrorMessage="1" error="有効な数字を入力してください" sqref="Y218" xr:uid="{DB7FED3A-7CC6-40D4-A6A0-F77F4E4D4D8E}">
      <formula1>0</formula1>
      <formula2>9999999999</formula2>
    </dataValidation>
    <dataValidation type="list" imeMode="halfAlpha" allowBlank="1" showInputMessage="1" showErrorMessage="1" error="リストから選択してください" sqref="L219:M219" xr:uid="{9AB167D6-E8BA-46E3-9D4E-44B306545CAB}">
      <formula1>"○,　"</formula1>
    </dataValidation>
    <dataValidation type="list" imeMode="halfAlpha" allowBlank="1" showInputMessage="1" showErrorMessage="1" error="リストから選択してください" sqref="N219:O219" xr:uid="{D7BB1FD4-BAC4-45E6-A536-D2EF7B3D6698}">
      <formula1>"一般,特定,　"</formula1>
    </dataValidation>
    <dataValidation type="whole" imeMode="halfAlpha" allowBlank="1" showInputMessage="1" showErrorMessage="1" error="有効な数字を入力してください" sqref="P219:Q219" xr:uid="{0C3986B6-52EA-42B0-9A0D-1C7577E2799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9:S219" xr:uid="{5CA1F754-7A73-4EDF-BA8F-C3F1206EAAF6}">
      <formula1>-9999999999</formula1>
      <formula2>9999999999</formula2>
    </dataValidation>
    <dataValidation type="whole" imeMode="halfAlpha" allowBlank="1" showInputMessage="1" showErrorMessage="1" error="有効な数字を入力してください" sqref="T219" xr:uid="{09E50046-1C4F-4930-B6E4-10AF5F3DCF57}">
      <formula1>0</formula1>
      <formula2>9999999999</formula2>
    </dataValidation>
    <dataValidation type="whole" imeMode="halfAlpha" allowBlank="1" showInputMessage="1" showErrorMessage="1" error="有効な数字を入力してください" sqref="U219" xr:uid="{13E3DED7-F88F-4B4D-B8E4-7E51045E635E}">
      <formula1>0</formula1>
      <formula2>9999999999</formula2>
    </dataValidation>
    <dataValidation type="whole" imeMode="halfAlpha" allowBlank="1" showInputMessage="1" showErrorMessage="1" error="有効な数字を入力してください" sqref="V219" xr:uid="{3FEC8C15-7FAD-4F4D-9A45-800D8F8C5810}">
      <formula1>0</formula1>
      <formula2>9999999999</formula2>
    </dataValidation>
    <dataValidation type="whole" imeMode="halfAlpha" allowBlank="1" showInputMessage="1" showErrorMessage="1" error="有効な数字を入力してください" sqref="W219" xr:uid="{1E6003A8-5874-4523-9856-1B81FFEEE184}">
      <formula1>0</formula1>
      <formula2>9999999999</formula2>
    </dataValidation>
    <dataValidation type="whole" imeMode="halfAlpha" allowBlank="1" showInputMessage="1" showErrorMessage="1" error="有効な数字を入力してください" sqref="X219" xr:uid="{B8B23059-0904-4A63-B9D3-0CBB2B4031D5}">
      <formula1>0</formula1>
      <formula2>9999999999</formula2>
    </dataValidation>
    <dataValidation type="whole" imeMode="halfAlpha" allowBlank="1" showInputMessage="1" showErrorMessage="1" error="有効な数字を入力してください" sqref="Y219" xr:uid="{DEB6F2E3-4EB1-43F4-89D2-5DDCCB5CD698}">
      <formula1>0</formula1>
      <formula2>9999999999</formula2>
    </dataValidation>
    <dataValidation type="list" imeMode="halfAlpha" allowBlank="1" showInputMessage="1" showErrorMessage="1" error="リストから選択してください" sqref="L220:M220" xr:uid="{6B9DF305-F50D-4DB7-BA83-0EA2F899681A}">
      <formula1>"○,　"</formula1>
    </dataValidation>
    <dataValidation type="list" imeMode="halfAlpha" allowBlank="1" showInputMessage="1" showErrorMessage="1" error="リストから選択してください" sqref="N220:O220" xr:uid="{F1EB3595-68C7-4A87-AF75-5F9433089320}">
      <formula1>"一般,特定,　"</formula1>
    </dataValidation>
    <dataValidation type="whole" imeMode="halfAlpha" allowBlank="1" showInputMessage="1" showErrorMessage="1" error="有効な数字を入力してください" sqref="P220:Q220" xr:uid="{6A5373D8-5C77-4288-B0B6-66C34075C40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0:S220" xr:uid="{616FC59D-3BA0-4D8C-9E9E-735A815E80D5}">
      <formula1>-9999999999</formula1>
      <formula2>9999999999</formula2>
    </dataValidation>
    <dataValidation type="whole" imeMode="halfAlpha" allowBlank="1" showInputMessage="1" showErrorMessage="1" error="有効な数字を入力してください" sqref="T220" xr:uid="{3838FEF6-4425-4B46-A726-5EA07EF33BC2}">
      <formula1>0</formula1>
      <formula2>9999999999</formula2>
    </dataValidation>
    <dataValidation type="whole" imeMode="halfAlpha" allowBlank="1" showInputMessage="1" showErrorMessage="1" error="有効な数字を入力してください" sqref="U220" xr:uid="{CC131773-70FD-4F42-802D-4DDD98512B01}">
      <formula1>0</formula1>
      <formula2>9999999999</formula2>
    </dataValidation>
    <dataValidation type="whole" imeMode="halfAlpha" allowBlank="1" showInputMessage="1" showErrorMessage="1" error="有効な数字を入力してください" sqref="V220" xr:uid="{7CD70088-D80A-427E-9C0F-FE7E6310CF6E}">
      <formula1>0</formula1>
      <formula2>9999999999</formula2>
    </dataValidation>
    <dataValidation type="whole" imeMode="halfAlpha" allowBlank="1" showInputMessage="1" showErrorMessage="1" error="有効な数字を入力してください" sqref="W220" xr:uid="{466B1FB4-4013-4E0D-AF4C-8BFE102908D8}">
      <formula1>0</formula1>
      <formula2>9999999999</formula2>
    </dataValidation>
    <dataValidation type="whole" imeMode="halfAlpha" allowBlank="1" showInputMessage="1" showErrorMessage="1" error="有効な数字を入力してください" sqref="X220" xr:uid="{1FC4B64D-EB43-41F7-BA8C-AB7E0B19EEBB}">
      <formula1>0</formula1>
      <formula2>9999999999</formula2>
    </dataValidation>
    <dataValidation type="whole" imeMode="halfAlpha" allowBlank="1" showInputMessage="1" showErrorMessage="1" error="有効な数字を入力してください" sqref="Y220" xr:uid="{9AF7047F-043B-4059-92E4-3FB77C894695}">
      <formula1>0</formula1>
      <formula2>9999999999</formula2>
    </dataValidation>
    <dataValidation type="list" imeMode="halfAlpha" allowBlank="1" showInputMessage="1" showErrorMessage="1" error="リストから選択してください" sqref="L221:M221" xr:uid="{AFFD1667-6AE8-4148-8AC0-C94ECFF1051F}">
      <formula1>"○,　"</formula1>
    </dataValidation>
    <dataValidation type="list" imeMode="halfAlpha" allowBlank="1" showInputMessage="1" showErrorMessage="1" error="リストから選択してください" sqref="N221:O221" xr:uid="{6163C299-B700-419D-A480-6DE392AA3599}">
      <formula1>"一般,特定,　"</formula1>
    </dataValidation>
    <dataValidation type="whole" imeMode="halfAlpha" allowBlank="1" showInputMessage="1" showErrorMessage="1" error="有効な数字を入力してください" sqref="P221:Q221" xr:uid="{6F455DF1-9B11-4117-8E36-3D8551C3628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1:S221" xr:uid="{57650C24-F423-4F1B-984D-BF5E27EDC244}">
      <formula1>-9999999999</formula1>
      <formula2>9999999999</formula2>
    </dataValidation>
    <dataValidation type="whole" imeMode="halfAlpha" allowBlank="1" showInputMessage="1" showErrorMessage="1" error="有効な数字を入力してください" sqref="T221" xr:uid="{ED993751-DBD3-4CF7-9753-092644B30C41}">
      <formula1>0</formula1>
      <formula2>9999999999</formula2>
    </dataValidation>
    <dataValidation type="whole" imeMode="halfAlpha" allowBlank="1" showInputMessage="1" showErrorMessage="1" error="有効な数字を入力してください" sqref="U221" xr:uid="{619D30A0-0904-4390-918C-1FE89D47341F}">
      <formula1>0</formula1>
      <formula2>9999999999</formula2>
    </dataValidation>
    <dataValidation type="whole" imeMode="halfAlpha" allowBlank="1" showInputMessage="1" showErrorMessage="1" error="有効な数字を入力してください" sqref="V221" xr:uid="{4A9C7361-2C58-4C79-AB32-9952A39A05DF}">
      <formula1>0</formula1>
      <formula2>9999999999</formula2>
    </dataValidation>
    <dataValidation type="whole" imeMode="halfAlpha" allowBlank="1" showInputMessage="1" showErrorMessage="1" error="有効な数字を入力してください" sqref="W221" xr:uid="{E729F158-50C7-4280-8077-54BEAA6D0C41}">
      <formula1>0</formula1>
      <formula2>9999999999</formula2>
    </dataValidation>
    <dataValidation type="whole" imeMode="halfAlpha" allowBlank="1" showInputMessage="1" showErrorMessage="1" error="有効な数字を入力してください" sqref="X221" xr:uid="{7AA2FAB9-7B80-43EF-983B-E0697D6C60E1}">
      <formula1>0</formula1>
      <formula2>9999999999</formula2>
    </dataValidation>
    <dataValidation type="whole" imeMode="halfAlpha" allowBlank="1" showInputMessage="1" showErrorMessage="1" error="有効な数字を入力してください" sqref="Y221" xr:uid="{43B4CD25-6F4D-4BC5-8382-1CFA36660B59}">
      <formula1>0</formula1>
      <formula2>9999999999</formula2>
    </dataValidation>
    <dataValidation type="list" imeMode="halfAlpha" allowBlank="1" showInputMessage="1" showErrorMessage="1" error="リストから選択してください" sqref="L222:M222" xr:uid="{F4194F12-7E70-4EF6-B0A6-B73071D82E2A}">
      <formula1>"○,　"</formula1>
    </dataValidation>
    <dataValidation type="list" imeMode="halfAlpha" allowBlank="1" showInputMessage="1" showErrorMessage="1" error="リストから選択してください" sqref="N222:O222" xr:uid="{31120C6B-0BF6-4C40-AC47-8647CD12FC80}">
      <formula1>"一般,特定,　"</formula1>
    </dataValidation>
    <dataValidation type="whole" imeMode="halfAlpha" allowBlank="1" showInputMessage="1" showErrorMessage="1" error="有効な数字を入力してください" sqref="P222:Q222" xr:uid="{9A2EEECD-0D1B-48D5-BD05-0EE0E2B74B7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2:S222" xr:uid="{DDD545B2-EA50-4338-80B4-1DA2D24A4A5E}">
      <formula1>-9999999999</formula1>
      <formula2>9999999999</formula2>
    </dataValidation>
    <dataValidation type="whole" imeMode="halfAlpha" allowBlank="1" showInputMessage="1" showErrorMessage="1" error="有効な数字を入力してください" sqref="T222" xr:uid="{00824330-9EC8-451B-8E8A-6F61A4CC2D00}">
      <formula1>0</formula1>
      <formula2>9999999999</formula2>
    </dataValidation>
    <dataValidation type="whole" imeMode="halfAlpha" allowBlank="1" showInputMessage="1" showErrorMessage="1" error="有効な数字を入力してください" sqref="U222" xr:uid="{F5960C59-20A4-4C0F-AB9C-58D7377ADFCF}">
      <formula1>0</formula1>
      <formula2>9999999999</formula2>
    </dataValidation>
    <dataValidation type="whole" imeMode="halfAlpha" allowBlank="1" showInputMessage="1" showErrorMessage="1" error="有効な数字を入力してください" sqref="V222" xr:uid="{C6420B1E-8DBD-40F7-ADC2-875B87284B82}">
      <formula1>0</formula1>
      <formula2>9999999999</formula2>
    </dataValidation>
    <dataValidation type="whole" imeMode="halfAlpha" allowBlank="1" showInputMessage="1" showErrorMessage="1" error="有効な数字を入力してください" sqref="W222" xr:uid="{E77AC5C0-24D0-4C65-ABBC-2A8DF529BEA1}">
      <formula1>0</formula1>
      <formula2>9999999999</formula2>
    </dataValidation>
    <dataValidation type="whole" imeMode="halfAlpha" allowBlank="1" showInputMessage="1" showErrorMessage="1" error="有効な数字を入力してください" sqref="X222" xr:uid="{D3F482FA-FA55-4CD8-B63C-7F761CFA6CC2}">
      <formula1>0</formula1>
      <formula2>9999999999</formula2>
    </dataValidation>
    <dataValidation type="whole" imeMode="halfAlpha" allowBlank="1" showInputMessage="1" showErrorMessage="1" error="有効な数字を入力してください" sqref="Y222" xr:uid="{22FBADDA-DB43-4371-881E-F10BBEE4038C}">
      <formula1>0</formula1>
      <formula2>9999999999</formula2>
    </dataValidation>
    <dataValidation type="list" imeMode="halfAlpha" allowBlank="1" showInputMessage="1" showErrorMessage="1" error="リストから選択してください" sqref="L223:M223" xr:uid="{97A676DE-14AA-4BAD-94F4-B2883CCDC3CA}">
      <formula1>"○,　"</formula1>
    </dataValidation>
    <dataValidation type="list" imeMode="halfAlpha" allowBlank="1" showInputMessage="1" showErrorMessage="1" error="リストから選択してください" sqref="N223:O223" xr:uid="{C8F3E327-D92F-4D18-B29C-F09C437BD493}">
      <formula1>"一般,特定,　"</formula1>
    </dataValidation>
    <dataValidation type="whole" imeMode="halfAlpha" allowBlank="1" showInputMessage="1" showErrorMessage="1" error="有効な数字を入力してください" sqref="P223:Q223" xr:uid="{07AC04C3-1485-44E0-94CC-A3AD0D42F79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3:S223" xr:uid="{EB1D57F6-FC3C-477F-91FF-EC430F53CE64}">
      <formula1>-9999999999</formula1>
      <formula2>9999999999</formula2>
    </dataValidation>
    <dataValidation type="whole" imeMode="halfAlpha" allowBlank="1" showInputMessage="1" showErrorMessage="1" error="有効な数字を入力してください" sqref="T223" xr:uid="{FCBB394D-E414-4FC2-90AB-E07DFC2A38D0}">
      <formula1>0</formula1>
      <formula2>9999999999</formula2>
    </dataValidation>
    <dataValidation type="whole" imeMode="halfAlpha" allowBlank="1" showInputMessage="1" showErrorMessage="1" error="有効な数字を入力してください" sqref="U223" xr:uid="{CC08E98D-56EC-49CB-80E7-EA27BF41532B}">
      <formula1>0</formula1>
      <formula2>9999999999</formula2>
    </dataValidation>
    <dataValidation type="whole" imeMode="halfAlpha" allowBlank="1" showInputMessage="1" showErrorMessage="1" error="有効な数字を入力してください" sqref="V223" xr:uid="{775FCEA2-CA36-483A-BAAF-40BB5EC1E6E7}">
      <formula1>0</formula1>
      <formula2>9999999999</formula2>
    </dataValidation>
    <dataValidation type="whole" imeMode="halfAlpha" allowBlank="1" showInputMessage="1" showErrorMessage="1" error="有効な数字を入力してください" sqref="W223" xr:uid="{31569F3D-5360-43D1-8EDA-6B484A005AC8}">
      <formula1>0</formula1>
      <formula2>9999999999</formula2>
    </dataValidation>
    <dataValidation type="whole" imeMode="halfAlpha" allowBlank="1" showInputMessage="1" showErrorMessage="1" error="有効な数字を入力してください" sqref="X223" xr:uid="{563B1F5A-B249-4EAC-A1FA-F25E51503654}">
      <formula1>0</formula1>
      <formula2>9999999999</formula2>
    </dataValidation>
    <dataValidation type="whole" imeMode="halfAlpha" allowBlank="1" showInputMessage="1" showErrorMessage="1" error="有効な数字を入力してください" sqref="Y223" xr:uid="{61D00208-1AB9-4F83-A161-3F9BED784176}">
      <formula1>0</formula1>
      <formula2>9999999999</formula2>
    </dataValidation>
    <dataValidation type="list" imeMode="halfAlpha" allowBlank="1" showInputMessage="1" showErrorMessage="1" error="リストから選択してください" sqref="L224:M224" xr:uid="{1847090D-2D10-4F61-9784-0FE968E818A0}">
      <formula1>"○,　"</formula1>
    </dataValidation>
    <dataValidation type="list" imeMode="halfAlpha" allowBlank="1" showInputMessage="1" showErrorMessage="1" error="リストから選択してください" sqref="N224:O224" xr:uid="{86957183-F09A-4C7E-9713-2CB321E7EF54}">
      <formula1>"一般,特定,　"</formula1>
    </dataValidation>
    <dataValidation type="whole" imeMode="halfAlpha" allowBlank="1" showInputMessage="1" showErrorMessage="1" error="有効な数字を入力してください" sqref="P224:Q224" xr:uid="{FBAA0B5E-8686-47C4-AF66-EBF3E7EA088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4:S224" xr:uid="{CEA37614-FA93-40F2-9F22-3D7BDA8BD5DE}">
      <formula1>-9999999999</formula1>
      <formula2>9999999999</formula2>
    </dataValidation>
    <dataValidation type="whole" imeMode="halfAlpha" allowBlank="1" showInputMessage="1" showErrorMessage="1" error="有効な数字を入力してください" sqref="T224" xr:uid="{B797667B-AFBB-4CB7-8561-460B3068594C}">
      <formula1>0</formula1>
      <formula2>9999999999</formula2>
    </dataValidation>
    <dataValidation type="whole" imeMode="halfAlpha" allowBlank="1" showInputMessage="1" showErrorMessage="1" error="有効な数字を入力してください" sqref="U224" xr:uid="{B643DCD6-B4D0-42DB-86C1-58CA2BAFFE2B}">
      <formula1>0</formula1>
      <formula2>9999999999</formula2>
    </dataValidation>
    <dataValidation type="whole" imeMode="halfAlpha" allowBlank="1" showInputMessage="1" showErrorMessage="1" error="有効な数字を入力してください" sqref="V224" xr:uid="{0BC6110A-2D42-4212-94B7-67382C2D94B0}">
      <formula1>0</formula1>
      <formula2>9999999999</formula2>
    </dataValidation>
    <dataValidation type="whole" imeMode="halfAlpha" allowBlank="1" showInputMessage="1" showErrorMessage="1" error="有効な数字を入力してください" sqref="W224" xr:uid="{38421BE4-E859-49A9-B2D5-6B1FC905FB9F}">
      <formula1>0</formula1>
      <formula2>9999999999</formula2>
    </dataValidation>
    <dataValidation type="whole" imeMode="halfAlpha" allowBlank="1" showInputMessage="1" showErrorMessage="1" error="有効な数字を入力してください" sqref="X224" xr:uid="{95F3DD89-911C-47F0-ADE4-06576BA0518A}">
      <formula1>0</formula1>
      <formula2>9999999999</formula2>
    </dataValidation>
    <dataValidation type="whole" imeMode="halfAlpha" allowBlank="1" showInputMessage="1" showErrorMessage="1" error="有効な数字を入力してください" sqref="Y224" xr:uid="{D60C6E67-0678-4087-AC11-E4ECBF38B1F9}">
      <formula1>0</formula1>
      <formula2>9999999999</formula2>
    </dataValidation>
    <dataValidation type="list" imeMode="halfAlpha" allowBlank="1" showInputMessage="1" showErrorMessage="1" error="リストから選択してください" sqref="L225:M225" xr:uid="{3D800CF7-0362-4601-A6DE-E34A0F2019E1}">
      <formula1>"○,　"</formula1>
    </dataValidation>
    <dataValidation type="list" imeMode="halfAlpha" allowBlank="1" showInputMessage="1" showErrorMessage="1" error="リストから選択してください" sqref="N225:O225" xr:uid="{BCF498ED-0646-41D3-BC22-1422D6429F54}">
      <formula1>"一般,特定,　"</formula1>
    </dataValidation>
    <dataValidation type="whole" imeMode="halfAlpha" allowBlank="1" showInputMessage="1" showErrorMessage="1" error="有効な数字を入力してください" sqref="P225:Q225" xr:uid="{79624F4C-7568-496F-9A8A-EF62C2E494B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5:S225" xr:uid="{5BE31DE8-7EE5-434F-870B-46E6D6EC0351}">
      <formula1>-9999999999</formula1>
      <formula2>9999999999</formula2>
    </dataValidation>
    <dataValidation type="whole" imeMode="halfAlpha" allowBlank="1" showInputMessage="1" showErrorMessage="1" error="有効な数字を入力してください" sqref="T225" xr:uid="{42DA8E2F-C71D-443F-B0F5-76CAB8858822}">
      <formula1>0</formula1>
      <formula2>9999999999</formula2>
    </dataValidation>
    <dataValidation type="whole" imeMode="halfAlpha" allowBlank="1" showInputMessage="1" showErrorMessage="1" error="有効な数字を入力してください" sqref="U225" xr:uid="{14B0750A-3BC3-4E0D-AF43-43EB4820278F}">
      <formula1>0</formula1>
      <formula2>9999999999</formula2>
    </dataValidation>
    <dataValidation type="whole" imeMode="halfAlpha" allowBlank="1" showInputMessage="1" showErrorMessage="1" error="有効な数字を入力してください" sqref="V225" xr:uid="{4386C854-B0C9-4131-B2BC-8E8FB78432E4}">
      <formula1>0</formula1>
      <formula2>9999999999</formula2>
    </dataValidation>
    <dataValidation type="whole" imeMode="halfAlpha" allowBlank="1" showInputMessage="1" showErrorMessage="1" error="有効な数字を入力してください" sqref="W225" xr:uid="{EDDC40F4-964A-4C26-BE55-0EA039F33E95}">
      <formula1>0</formula1>
      <formula2>9999999999</formula2>
    </dataValidation>
    <dataValidation type="whole" imeMode="halfAlpha" allowBlank="1" showInputMessage="1" showErrorMessage="1" error="有効な数字を入力してください" sqref="X225" xr:uid="{B7EE55E2-DE71-4409-8480-92AD0CB5919B}">
      <formula1>0</formula1>
      <formula2>9999999999</formula2>
    </dataValidation>
    <dataValidation type="whole" imeMode="halfAlpha" allowBlank="1" showInputMessage="1" showErrorMessage="1" error="有効な数字を入力してください" sqref="Y225" xr:uid="{71E41C73-3AF3-4299-8AC3-93E7FA177883}">
      <formula1>0</formula1>
      <formula2>9999999999</formula2>
    </dataValidation>
    <dataValidation type="list" imeMode="halfAlpha" allowBlank="1" showInputMessage="1" showErrorMessage="1" error="リストから選択してください" sqref="L226:M226" xr:uid="{9FDA45EC-67AA-439E-85D8-214EB2D19D47}">
      <formula1>"○,　"</formula1>
    </dataValidation>
    <dataValidation type="list" imeMode="halfAlpha" allowBlank="1" showInputMessage="1" showErrorMessage="1" error="リストから選択してください" sqref="N226:O226" xr:uid="{A4BF43B6-0DD1-4698-A8AE-60722A092B19}">
      <formula1>"一般,特定,　"</formula1>
    </dataValidation>
    <dataValidation type="whole" imeMode="halfAlpha" allowBlank="1" showInputMessage="1" showErrorMessage="1" error="有効な数字を入力してください" sqref="P226:Q226" xr:uid="{3C3AE7E5-4DBD-4226-90BB-544B90F59C6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6:S226" xr:uid="{101DB9F3-0C21-4E8C-B2A2-C4C11B1BC196}">
      <formula1>-9999999999</formula1>
      <formula2>9999999999</formula2>
    </dataValidation>
    <dataValidation type="whole" imeMode="halfAlpha" allowBlank="1" showInputMessage="1" showErrorMessage="1" error="有効な数字を入力してください" sqref="T226" xr:uid="{C830713C-5872-4BB7-B5D0-158FCBE45C03}">
      <formula1>0</formula1>
      <formula2>9999999999</formula2>
    </dataValidation>
    <dataValidation type="whole" imeMode="halfAlpha" allowBlank="1" showInputMessage="1" showErrorMessage="1" error="有効な数字を入力してください" sqref="U226" xr:uid="{E1559777-FE2C-43D3-B170-DAF571D2F91F}">
      <formula1>0</formula1>
      <formula2>9999999999</formula2>
    </dataValidation>
    <dataValidation type="whole" imeMode="halfAlpha" allowBlank="1" showInputMessage="1" showErrorMessage="1" error="有効な数字を入力してください" sqref="V226" xr:uid="{CE38DB4C-F566-4DCB-A4C9-4AE88D9E0EC8}">
      <formula1>0</formula1>
      <formula2>9999999999</formula2>
    </dataValidation>
    <dataValidation type="whole" imeMode="halfAlpha" allowBlank="1" showInputMessage="1" showErrorMessage="1" error="有効な数字を入力してください" sqref="W226" xr:uid="{A16B81F9-BAA8-4F13-A60C-DEEF0EBFFB2B}">
      <formula1>0</formula1>
      <formula2>9999999999</formula2>
    </dataValidation>
    <dataValidation type="whole" imeMode="halfAlpha" allowBlank="1" showInputMessage="1" showErrorMessage="1" error="有効な数字を入力してください" sqref="X226" xr:uid="{373FC1D1-5CDF-4FD5-BC5C-709A84EF00C6}">
      <formula1>0</formula1>
      <formula2>9999999999</formula2>
    </dataValidation>
    <dataValidation type="whole" imeMode="halfAlpha" allowBlank="1" showInputMessage="1" showErrorMessage="1" error="有効な数字を入力してください" sqref="Y226" xr:uid="{C5637D3D-073F-422B-B777-89923D99A591}">
      <formula1>0</formula1>
      <formula2>9999999999</formula2>
    </dataValidation>
    <dataValidation type="list" imeMode="halfAlpha" allowBlank="1" showInputMessage="1" showErrorMessage="1" error="リストから選択してください" sqref="L227:M227" xr:uid="{16FB9BBD-F434-4BBE-B79D-1A398E011C80}">
      <formula1>"○,　"</formula1>
    </dataValidation>
    <dataValidation type="list" imeMode="halfAlpha" allowBlank="1" showInputMessage="1" showErrorMessage="1" error="リストから選択してください" sqref="N227:O227" xr:uid="{3BB5F59C-993B-4872-97ED-1E725A88D9D1}">
      <formula1>"一般,特定,　"</formula1>
    </dataValidation>
    <dataValidation type="whole" imeMode="halfAlpha" allowBlank="1" showInputMessage="1" showErrorMessage="1" error="有効な数字を入力してください" sqref="P227:Q227" xr:uid="{026843CE-1450-452E-8BA1-5350A4B7836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7:S227" xr:uid="{DC657950-AF86-4AA1-BBF1-4E7F6756F22B}">
      <formula1>-9999999999</formula1>
      <formula2>9999999999</formula2>
    </dataValidation>
    <dataValidation type="whole" imeMode="halfAlpha" allowBlank="1" showInputMessage="1" showErrorMessage="1" error="有効な数字を入力してください" sqref="T227" xr:uid="{FDF24974-6A8B-4FDE-BE81-0C6AD3CE240E}">
      <formula1>0</formula1>
      <formula2>9999999999</formula2>
    </dataValidation>
    <dataValidation type="whole" imeMode="halfAlpha" allowBlank="1" showInputMessage="1" showErrorMessage="1" error="有効な数字を入力してください" sqref="U227" xr:uid="{C8A85334-97BC-4ED6-B45B-2C87E9E4E5B9}">
      <formula1>0</formula1>
      <formula2>9999999999</formula2>
    </dataValidation>
    <dataValidation type="whole" imeMode="halfAlpha" allowBlank="1" showInputMessage="1" showErrorMessage="1" error="有効な数字を入力してください" sqref="V227" xr:uid="{DD74E148-A08B-4BB0-98CF-5FD8165003CD}">
      <formula1>0</formula1>
      <formula2>9999999999</formula2>
    </dataValidation>
    <dataValidation type="whole" imeMode="halfAlpha" allowBlank="1" showInputMessage="1" showErrorMessage="1" error="有効な数字を入力してください" sqref="W227" xr:uid="{BC22840C-77A9-475E-9805-296896BA1BA4}">
      <formula1>0</formula1>
      <formula2>9999999999</formula2>
    </dataValidation>
    <dataValidation type="whole" imeMode="halfAlpha" allowBlank="1" showInputMessage="1" showErrorMessage="1" error="有効な数字を入力してください" sqref="X227" xr:uid="{E1DA607C-69A1-4006-A753-14929174B094}">
      <formula1>0</formula1>
      <formula2>9999999999</formula2>
    </dataValidation>
    <dataValidation type="whole" imeMode="halfAlpha" allowBlank="1" showInputMessage="1" showErrorMessage="1" error="有効な数字を入力してください" sqref="Y227" xr:uid="{8AABF075-2874-47CC-9D46-3BB5BE56CD99}">
      <formula1>0</formula1>
      <formula2>9999999999</formula2>
    </dataValidation>
    <dataValidation type="list" imeMode="halfAlpha" allowBlank="1" showInputMessage="1" showErrorMessage="1" error="リストから選択してください" sqref="L228:M228" xr:uid="{848ACA52-C8FF-4282-902F-F8E68B144C68}">
      <formula1>"○,　"</formula1>
    </dataValidation>
    <dataValidation type="list" imeMode="halfAlpha" allowBlank="1" showInputMessage="1" showErrorMessage="1" error="リストから選択してください" sqref="N228:O228" xr:uid="{314201AB-29B2-4A42-8637-E83C09BDEC18}">
      <formula1>"一般,特定,　"</formula1>
    </dataValidation>
    <dataValidation type="whole" imeMode="halfAlpha" allowBlank="1" showInputMessage="1" showErrorMessage="1" error="有効な数字を入力してください" sqref="P228:Q228" xr:uid="{4EFEFF84-CC00-4F48-A30D-B7094171D22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8:S228" xr:uid="{30A6AFEB-3CF9-41F7-ACA6-D6A260AA9601}">
      <formula1>-9999999999</formula1>
      <formula2>9999999999</formula2>
    </dataValidation>
    <dataValidation type="whole" imeMode="halfAlpha" allowBlank="1" showInputMessage="1" showErrorMessage="1" error="有効な数字を入力してください" sqref="T228" xr:uid="{FBB29A61-CF12-4A42-8596-B2B20292DCB2}">
      <formula1>0</formula1>
      <formula2>9999999999</formula2>
    </dataValidation>
    <dataValidation type="whole" imeMode="halfAlpha" allowBlank="1" showInputMessage="1" showErrorMessage="1" error="有効な数字を入力してください" sqref="U228" xr:uid="{778B90A1-3BA1-4C95-8E98-3E9EB3AA22BD}">
      <formula1>0</formula1>
      <formula2>9999999999</formula2>
    </dataValidation>
    <dataValidation type="whole" imeMode="halfAlpha" allowBlank="1" showInputMessage="1" showErrorMessage="1" error="有効な数字を入力してください" sqref="V228" xr:uid="{A9ACC58A-A060-423D-A360-9F4C77045F9D}">
      <formula1>0</formula1>
      <formula2>9999999999</formula2>
    </dataValidation>
    <dataValidation type="whole" imeMode="halfAlpha" allowBlank="1" showInputMessage="1" showErrorMessage="1" error="有効な数字を入力してください" sqref="W228" xr:uid="{867BB7A8-BB25-4212-93CD-37367D35FEAD}">
      <formula1>0</formula1>
      <formula2>9999999999</formula2>
    </dataValidation>
    <dataValidation type="whole" imeMode="halfAlpha" allowBlank="1" showInputMessage="1" showErrorMessage="1" error="有効な数字を入力してください" sqref="X228" xr:uid="{6686C3C2-2BDB-4521-99FB-583FE7AE33E1}">
      <formula1>0</formula1>
      <formula2>9999999999</formula2>
    </dataValidation>
    <dataValidation type="whole" imeMode="halfAlpha" allowBlank="1" showInputMessage="1" showErrorMessage="1" error="有効な数字を入力してください" sqref="Y228" xr:uid="{6E95305A-3385-406D-87E0-B4CFF6812580}">
      <formula1>0</formula1>
      <formula2>9999999999</formula2>
    </dataValidation>
    <dataValidation type="list" imeMode="halfAlpha" allowBlank="1" showInputMessage="1" showErrorMessage="1" error="リストから選択してください" sqref="L229:M229" xr:uid="{952BC1F6-6AF8-4F9D-A71E-21F2A8CC9E60}">
      <formula1>"○,　"</formula1>
    </dataValidation>
    <dataValidation type="list" imeMode="halfAlpha" allowBlank="1" showInputMessage="1" showErrorMessage="1" error="リストから選択してください" sqref="N229:O229" xr:uid="{E8E605E1-42CD-4366-BE17-3AF5478899A9}">
      <formula1>"一般,特定,　"</formula1>
    </dataValidation>
    <dataValidation type="whole" imeMode="halfAlpha" allowBlank="1" showInputMessage="1" showErrorMessage="1" error="有効な数字を入力してください" sqref="P229:Q229" xr:uid="{C2FB1146-C650-4A0C-A476-D4423A8D313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9:S229" xr:uid="{18547279-C84E-49A0-BE02-3CBEA49275EA}">
      <formula1>-9999999999</formula1>
      <formula2>9999999999</formula2>
    </dataValidation>
    <dataValidation type="whole" imeMode="halfAlpha" allowBlank="1" showInputMessage="1" showErrorMessage="1" error="有効な数字を入力してください" sqref="T229" xr:uid="{AABAD4E4-314A-4DCD-8862-71F366637D97}">
      <formula1>0</formula1>
      <formula2>9999999999</formula2>
    </dataValidation>
    <dataValidation type="whole" imeMode="halfAlpha" allowBlank="1" showInputMessage="1" showErrorMessage="1" error="有効な数字を入力してください" sqref="U229" xr:uid="{ADE53E35-69A9-49F9-895E-9AA48C3EDA41}">
      <formula1>0</formula1>
      <formula2>9999999999</formula2>
    </dataValidation>
    <dataValidation type="whole" imeMode="halfAlpha" allowBlank="1" showInputMessage="1" showErrorMessage="1" error="有効な数字を入力してください" sqref="V229" xr:uid="{CDE3A643-1B1E-410B-AFF8-0A39E555F281}">
      <formula1>0</formula1>
      <formula2>9999999999</formula2>
    </dataValidation>
    <dataValidation type="whole" imeMode="halfAlpha" allowBlank="1" showInputMessage="1" showErrorMessage="1" error="有効な数字を入力してください" sqref="W229" xr:uid="{4D1D398F-3782-4FEF-92A7-C02ADE82B4D1}">
      <formula1>0</formula1>
      <formula2>9999999999</formula2>
    </dataValidation>
    <dataValidation type="whole" imeMode="halfAlpha" allowBlank="1" showInputMessage="1" showErrorMessage="1" error="有効な数字を入力してください" sqref="X229" xr:uid="{F9B535D7-A798-4452-AC23-0FE5BBA5F29A}">
      <formula1>0</formula1>
      <formula2>9999999999</formula2>
    </dataValidation>
    <dataValidation type="whole" imeMode="halfAlpha" allowBlank="1" showInputMessage="1" showErrorMessage="1" error="有効な数字を入力してください" sqref="Y229" xr:uid="{AABEFDBA-98B6-455A-9A56-FA22CD7F7A98}">
      <formula1>0</formula1>
      <formula2>9999999999</formula2>
    </dataValidation>
    <dataValidation type="list" imeMode="halfAlpha" allowBlank="1" showInputMessage="1" showErrorMessage="1" error="リストから選択してください" sqref="L230:M230" xr:uid="{3D5DFDE4-E4FD-440F-B8ED-2DF9B7A2E56A}">
      <formula1>"○,　"</formula1>
    </dataValidation>
    <dataValidation type="list" imeMode="halfAlpha" allowBlank="1" showInputMessage="1" showErrorMessage="1" error="リストから選択してください" sqref="N230:O230" xr:uid="{C35F42BA-1BAA-4AC8-8CF6-8FFDE16E012F}">
      <formula1>"一般,特定,　"</formula1>
    </dataValidation>
    <dataValidation type="whole" imeMode="halfAlpha" allowBlank="1" showInputMessage="1" showErrorMessage="1" error="有効な数字を入力してください" sqref="P230:Q230" xr:uid="{91177BA9-A46D-4A9A-90E4-1B034C20872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0:S230" xr:uid="{B872F958-4916-4A41-97FF-7D5E17EA6560}">
      <formula1>-9999999999</formula1>
      <formula2>9999999999</formula2>
    </dataValidation>
    <dataValidation type="whole" imeMode="halfAlpha" allowBlank="1" showInputMessage="1" showErrorMessage="1" error="有効な数字を入力してください" sqref="T230" xr:uid="{B76A408E-3C6E-49CB-9F8B-2A402F8F2ECA}">
      <formula1>0</formula1>
      <formula2>9999999999</formula2>
    </dataValidation>
    <dataValidation type="whole" imeMode="halfAlpha" allowBlank="1" showInputMessage="1" showErrorMessage="1" error="有効な数字を入力してください" sqref="U230" xr:uid="{FE70873A-0261-41CE-BB30-289261BFD38F}">
      <formula1>0</formula1>
      <formula2>9999999999</formula2>
    </dataValidation>
    <dataValidation type="whole" imeMode="halfAlpha" allowBlank="1" showInputMessage="1" showErrorMessage="1" error="有効な数字を入力してください" sqref="V230" xr:uid="{6AC7556B-17EB-4BAC-85C2-D7B2E3DE7114}">
      <formula1>0</formula1>
      <formula2>9999999999</formula2>
    </dataValidation>
    <dataValidation type="whole" imeMode="halfAlpha" allowBlank="1" showInputMessage="1" showErrorMessage="1" error="有効な数字を入力してください" sqref="W230" xr:uid="{57CCBBA1-5443-4007-9D01-D947BF43FA29}">
      <formula1>0</formula1>
      <formula2>9999999999</formula2>
    </dataValidation>
    <dataValidation type="whole" imeMode="halfAlpha" allowBlank="1" showInputMessage="1" showErrorMessage="1" error="有効な数字を入力してください" sqref="X230" xr:uid="{3810B75B-71AB-472A-B6F1-045D4D22D995}">
      <formula1>0</formula1>
      <formula2>9999999999</formula2>
    </dataValidation>
    <dataValidation type="whole" imeMode="halfAlpha" allowBlank="1" showInputMessage="1" showErrorMessage="1" error="有効な数字を入力してください" sqref="Y230" xr:uid="{4C973264-45A6-4D9A-A6D5-058524CA85A5}">
      <formula1>0</formula1>
      <formula2>9999999999</formula2>
    </dataValidation>
    <dataValidation type="list" imeMode="halfAlpha" allowBlank="1" showInputMessage="1" showErrorMessage="1" error="リストから選択してください" sqref="L231:M231" xr:uid="{30CFD125-B089-4D94-B532-AF93235F1850}">
      <formula1>"○,　"</formula1>
    </dataValidation>
    <dataValidation type="list" imeMode="halfAlpha" allowBlank="1" showInputMessage="1" showErrorMessage="1" error="リストから選択してください" sqref="N231:O231" xr:uid="{83BF662F-70A6-4865-BE0E-6242BB7DA487}">
      <formula1>"一般,特定,　"</formula1>
    </dataValidation>
    <dataValidation type="whole" imeMode="halfAlpha" allowBlank="1" showInputMessage="1" showErrorMessage="1" error="有効な数字を入力してください" sqref="P231:Q231" xr:uid="{5968CE0B-3229-4416-AA7D-58FFFF35986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1:S231" xr:uid="{8EE52243-2C18-4D94-A4ED-9C1779C14885}">
      <formula1>-9999999999</formula1>
      <formula2>9999999999</formula2>
    </dataValidation>
    <dataValidation type="whole" imeMode="halfAlpha" allowBlank="1" showInputMessage="1" showErrorMessage="1" error="有効な数字を入力してください" sqref="T231" xr:uid="{14D1EF8A-C07F-4DF1-A6D5-639626A2F282}">
      <formula1>0</formula1>
      <formula2>9999999999</formula2>
    </dataValidation>
    <dataValidation type="whole" imeMode="halfAlpha" allowBlank="1" showInputMessage="1" showErrorMessage="1" error="有効な数字を入力してください" sqref="U231" xr:uid="{A62E166E-B137-48F5-8732-F65BC04F6B3D}">
      <formula1>0</formula1>
      <formula2>9999999999</formula2>
    </dataValidation>
    <dataValidation type="whole" imeMode="halfAlpha" allowBlank="1" showInputMessage="1" showErrorMessage="1" error="有効な数字を入力してください" sqref="V231" xr:uid="{68CF0AC5-EB8D-4026-AD87-C0017F8030E7}">
      <formula1>0</formula1>
      <formula2>9999999999</formula2>
    </dataValidation>
    <dataValidation type="whole" imeMode="halfAlpha" allowBlank="1" showInputMessage="1" showErrorMessage="1" error="有効な数字を入力してください" sqref="W231" xr:uid="{3EA13ACB-9780-4AC4-87AD-E214E7BC5149}">
      <formula1>0</formula1>
      <formula2>9999999999</formula2>
    </dataValidation>
    <dataValidation type="whole" imeMode="halfAlpha" allowBlank="1" showInputMessage="1" showErrorMessage="1" error="有効な数字を入力してください" sqref="X231" xr:uid="{4C09C885-1ED7-4849-88C6-D787D770B1E7}">
      <formula1>0</formula1>
      <formula2>9999999999</formula2>
    </dataValidation>
    <dataValidation type="whole" imeMode="halfAlpha" allowBlank="1" showInputMessage="1" showErrorMessage="1" error="有効な数字を入力してください" sqref="Y231" xr:uid="{D3529E4A-CC7D-4C2B-BD41-8EF750A070CC}">
      <formula1>0</formula1>
      <formula2>9999999999</formula2>
    </dataValidation>
    <dataValidation type="list" imeMode="halfAlpha" allowBlank="1" showInputMessage="1" showErrorMessage="1" error="リストから選択してください" sqref="L232:M232" xr:uid="{8553772E-7CC6-4D80-BD25-8CEF116395D0}">
      <formula1>"○,　"</formula1>
    </dataValidation>
    <dataValidation type="list" imeMode="halfAlpha" allowBlank="1" showInputMessage="1" showErrorMessage="1" error="リストから選択してください" sqref="N232:O232" xr:uid="{B5FA9B8B-6C93-4FC7-BD15-A9B96F9C516B}">
      <formula1>"一般,特定,　"</formula1>
    </dataValidation>
    <dataValidation type="whole" imeMode="halfAlpha" allowBlank="1" showInputMessage="1" showErrorMessage="1" error="有効な数字を入力してください" sqref="P232:Q232" xr:uid="{4B868B4D-33D9-4DF5-A2C1-4CE326F4C48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2:S232" xr:uid="{E4A15BA2-4FB4-43C1-B4B2-484BDD8A9218}">
      <formula1>-9999999999</formula1>
      <formula2>9999999999</formula2>
    </dataValidation>
    <dataValidation type="whole" imeMode="halfAlpha" allowBlank="1" showInputMessage="1" showErrorMessage="1" error="有効な数字を入力してください" sqref="T232" xr:uid="{51C15098-F028-4892-8D66-E2D1096C3DFF}">
      <formula1>0</formula1>
      <formula2>9999999999</formula2>
    </dataValidation>
    <dataValidation type="whole" imeMode="halfAlpha" allowBlank="1" showInputMessage="1" showErrorMessage="1" error="有効な数字を入力してください" sqref="U232" xr:uid="{2EB63438-0518-48AE-B7BD-6FCFB1097A5B}">
      <formula1>0</formula1>
      <formula2>9999999999</formula2>
    </dataValidation>
    <dataValidation type="whole" imeMode="halfAlpha" allowBlank="1" showInputMessage="1" showErrorMessage="1" error="有効な数字を入力してください" sqref="V232" xr:uid="{60B54171-FDEE-43B4-B393-C2BF4EA05A84}">
      <formula1>0</formula1>
      <formula2>9999999999</formula2>
    </dataValidation>
    <dataValidation type="whole" imeMode="halfAlpha" allowBlank="1" showInputMessage="1" showErrorMessage="1" error="有効な数字を入力してください" sqref="W232" xr:uid="{4E33C067-F084-4494-93D8-1AFC1B646BCA}">
      <formula1>0</formula1>
      <formula2>9999999999</formula2>
    </dataValidation>
    <dataValidation type="whole" imeMode="halfAlpha" allowBlank="1" showInputMessage="1" showErrorMessage="1" error="有効な数字を入力してください" sqref="X232" xr:uid="{C38923A6-DFDE-4D28-9387-2922FBFB30EF}">
      <formula1>0</formula1>
      <formula2>9999999999</formula2>
    </dataValidation>
    <dataValidation type="whole" imeMode="halfAlpha" allowBlank="1" showInputMessage="1" showErrorMessage="1" error="有効な数字を入力してください" sqref="Y232" xr:uid="{C5586490-91DF-4E70-997D-72A15F5CF4A8}">
      <formula1>0</formula1>
      <formula2>9999999999</formula2>
    </dataValidation>
    <dataValidation type="list" imeMode="halfAlpha" allowBlank="1" showInputMessage="1" showErrorMessage="1" error="リストから選択してください" sqref="L233:M233" xr:uid="{EC228FB2-D07E-4574-A6E3-D39189F67D47}">
      <formula1>"○,　"</formula1>
    </dataValidation>
    <dataValidation type="list" imeMode="halfAlpha" allowBlank="1" showInputMessage="1" showErrorMessage="1" error="リストから選択してください" sqref="N233:O233" xr:uid="{457B4DD2-0034-4BC1-8FB5-6A1D9B7F035C}">
      <formula1>"一般,特定,　"</formula1>
    </dataValidation>
    <dataValidation type="whole" imeMode="halfAlpha" allowBlank="1" showInputMessage="1" showErrorMessage="1" error="有効な数字を入力してください" sqref="P233:Q233" xr:uid="{58F05BF5-0ED2-40BC-84CB-AE48B62A747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3:S233" xr:uid="{AFF2B62C-3916-4A59-9BA0-26748675D8AF}">
      <formula1>-9999999999</formula1>
      <formula2>9999999999</formula2>
    </dataValidation>
    <dataValidation type="whole" imeMode="halfAlpha" allowBlank="1" showInputMessage="1" showErrorMessage="1" error="有効な数字を入力してください" sqref="T233" xr:uid="{EDAA26F0-EABE-422D-AD65-99205E1E8742}">
      <formula1>0</formula1>
      <formula2>9999999999</formula2>
    </dataValidation>
    <dataValidation type="whole" imeMode="halfAlpha" allowBlank="1" showInputMessage="1" showErrorMessage="1" error="有効な数字を入力してください" sqref="U233" xr:uid="{ABD7338B-C8D7-411F-8289-A2739048D6DA}">
      <formula1>0</formula1>
      <formula2>9999999999</formula2>
    </dataValidation>
    <dataValidation type="whole" imeMode="halfAlpha" allowBlank="1" showInputMessage="1" showErrorMessage="1" error="有効な数字を入力してください" sqref="V233" xr:uid="{ECE745B7-8B49-4803-BA5B-8381790B29F3}">
      <formula1>0</formula1>
      <formula2>9999999999</formula2>
    </dataValidation>
    <dataValidation type="whole" imeMode="halfAlpha" allowBlank="1" showInputMessage="1" showErrorMessage="1" error="有効な数字を入力してください" sqref="W233" xr:uid="{FA16A670-D3FC-4932-819C-7E0FFDD39430}">
      <formula1>0</formula1>
      <formula2>9999999999</formula2>
    </dataValidation>
    <dataValidation type="whole" imeMode="halfAlpha" allowBlank="1" showInputMessage="1" showErrorMessage="1" error="有効な数字を入力してください" sqref="X233" xr:uid="{0708E1F3-7BF1-4DEC-9C0F-33EFC1F0BCDE}">
      <formula1>0</formula1>
      <formula2>9999999999</formula2>
    </dataValidation>
    <dataValidation type="whole" imeMode="halfAlpha" allowBlank="1" showInputMessage="1" showErrorMessage="1" error="有効な数字を入力してください" sqref="Y233" xr:uid="{F4FC4634-AC0C-4313-A1B7-765A05BB570B}">
      <formula1>0</formula1>
      <formula2>9999999999</formula2>
    </dataValidation>
    <dataValidation type="list" imeMode="halfAlpha" allowBlank="1" showInputMessage="1" showErrorMessage="1" error="リストから選択してください" sqref="L234:M234" xr:uid="{B1953F08-DA26-4A9C-8C02-4DE4BAFED849}">
      <formula1>"○,　"</formula1>
    </dataValidation>
    <dataValidation type="list" imeMode="halfAlpha" allowBlank="1" showInputMessage="1" showErrorMessage="1" error="リストから選択してください" sqref="N234:O234" xr:uid="{93E20BB9-2342-4609-8403-BF673674C94D}">
      <formula1>"一般,特定,　"</formula1>
    </dataValidation>
    <dataValidation type="whole" imeMode="halfAlpha" allowBlank="1" showInputMessage="1" showErrorMessage="1" error="有効な数字を入力してください" sqref="P234:Q234" xr:uid="{CFD88F0F-69D0-433E-9607-CCD1FE3B385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4:S234" xr:uid="{A2134579-1224-4975-926C-16607E81F359}">
      <formula1>-9999999999</formula1>
      <formula2>9999999999</formula2>
    </dataValidation>
    <dataValidation type="whole" imeMode="halfAlpha" allowBlank="1" showInputMessage="1" showErrorMessage="1" error="有効な数字を入力してください" sqref="T234" xr:uid="{49176FDA-2104-471E-8FF1-EA0DECF4D5FF}">
      <formula1>0</formula1>
      <formula2>9999999999</formula2>
    </dataValidation>
    <dataValidation type="whole" imeMode="halfAlpha" allowBlank="1" showInputMessage="1" showErrorMessage="1" error="有効な数字を入力してください" sqref="U234" xr:uid="{A5B8A8B9-D55E-4733-A70B-CF436141354F}">
      <formula1>0</formula1>
      <formula2>9999999999</formula2>
    </dataValidation>
    <dataValidation type="whole" imeMode="halfAlpha" allowBlank="1" showInputMessage="1" showErrorMessage="1" error="有効な数字を入力してください" sqref="V234" xr:uid="{4C23D183-7270-4B69-B2A3-D2C10C5137EB}">
      <formula1>0</formula1>
      <formula2>9999999999</formula2>
    </dataValidation>
    <dataValidation type="whole" imeMode="halfAlpha" allowBlank="1" showInputMessage="1" showErrorMessage="1" error="有効な数字を入力してください" sqref="W234" xr:uid="{66C4867F-58D3-402F-A31A-8707E3BEA018}">
      <formula1>0</formula1>
      <formula2>9999999999</formula2>
    </dataValidation>
    <dataValidation type="whole" imeMode="halfAlpha" allowBlank="1" showInputMessage="1" showErrorMessage="1" error="有効な数字を入力してください" sqref="X234" xr:uid="{CD47A0BE-C4B0-41CD-8D16-93DB8464DCC7}">
      <formula1>0</formula1>
      <formula2>9999999999</formula2>
    </dataValidation>
    <dataValidation type="whole" imeMode="halfAlpha" allowBlank="1" showInputMessage="1" showErrorMessage="1" error="有効な数字を入力してください" sqref="Y234" xr:uid="{83A29FB4-8B34-49D7-A990-435174033FBD}">
      <formula1>0</formula1>
      <formula2>9999999999</formula2>
    </dataValidation>
    <dataValidation type="list" imeMode="halfAlpha" allowBlank="1" showInputMessage="1" showErrorMessage="1" error="リストから選択してください" sqref="L235:M235" xr:uid="{9B2C16A9-A6C7-4090-94A7-7E4B231E9A0A}">
      <formula1>"○,　"</formula1>
    </dataValidation>
    <dataValidation type="list" imeMode="halfAlpha" allowBlank="1" showInputMessage="1" showErrorMessage="1" error="リストから選択してください" sqref="N235:O235" xr:uid="{5C394E32-E627-4346-BBF5-446964852E5F}">
      <formula1>"一般,特定,　"</formula1>
    </dataValidation>
    <dataValidation type="whole" imeMode="halfAlpha" allowBlank="1" showInputMessage="1" showErrorMessage="1" error="有効な数字を入力してください" sqref="P235:Q235" xr:uid="{99A539CE-FAB2-4F54-ACE8-30F25EF0457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5:S235" xr:uid="{3BACCCA6-9C07-4397-9095-BBD04A9C4CEF}">
      <formula1>-9999999999</formula1>
      <formula2>9999999999</formula2>
    </dataValidation>
    <dataValidation type="whole" imeMode="halfAlpha" allowBlank="1" showInputMessage="1" showErrorMessage="1" error="有効な数字を入力してください" sqref="T235" xr:uid="{3BBB6BE2-20A1-44C6-A8E9-8A4463E91F34}">
      <formula1>0</formula1>
      <formula2>9999999999</formula2>
    </dataValidation>
    <dataValidation type="whole" imeMode="halfAlpha" allowBlank="1" showInputMessage="1" showErrorMessage="1" error="有効な数字を入力してください" sqref="U235" xr:uid="{213579B1-1434-4C1A-A656-64DABB532B97}">
      <formula1>0</formula1>
      <formula2>9999999999</formula2>
    </dataValidation>
    <dataValidation type="whole" imeMode="halfAlpha" allowBlank="1" showInputMessage="1" showErrorMessage="1" error="有効な数字を入力してください" sqref="V235" xr:uid="{C17D2F81-A3C4-4404-BAB6-7C365F08E4D2}">
      <formula1>0</formula1>
      <formula2>9999999999</formula2>
    </dataValidation>
    <dataValidation type="whole" imeMode="halfAlpha" allowBlank="1" showInputMessage="1" showErrorMessage="1" error="有効な数字を入力してください" sqref="W235" xr:uid="{347E02CB-C324-471C-8FDF-8E4598002DBB}">
      <formula1>0</formula1>
      <formula2>9999999999</formula2>
    </dataValidation>
    <dataValidation type="whole" imeMode="halfAlpha" allowBlank="1" showInputMessage="1" showErrorMessage="1" error="有効な数字を入力してください" sqref="X235" xr:uid="{E830E001-A08C-4212-9799-8604FA6D7325}">
      <formula1>0</formula1>
      <formula2>9999999999</formula2>
    </dataValidation>
    <dataValidation type="whole" imeMode="halfAlpha" allowBlank="1" showInputMessage="1" showErrorMessage="1" error="有効な数字を入力してください" sqref="Y235" xr:uid="{8DE20B9E-0D2E-432F-9E51-DECD3D10A9A6}">
      <formula1>0</formula1>
      <formula2>9999999999</formula2>
    </dataValidation>
    <dataValidation type="list" imeMode="halfAlpha" allowBlank="1" showInputMessage="1" showErrorMessage="1" error="リストから選択してください" sqref="L236:M236" xr:uid="{C0F179BA-04EB-4B93-95B9-437766A8E9BF}">
      <formula1>"○,　"</formula1>
    </dataValidation>
    <dataValidation type="list" imeMode="halfAlpha" allowBlank="1" showInputMessage="1" showErrorMessage="1" error="リストから選択してください" sqref="N236:O236" xr:uid="{49457B0A-65B6-4597-8D50-B50239C02498}">
      <formula1>"一般,特定,　"</formula1>
    </dataValidation>
    <dataValidation type="whole" imeMode="halfAlpha" allowBlank="1" showInputMessage="1" showErrorMessage="1" error="有効な数字を入力してください" sqref="P236:Q236" xr:uid="{DEFBA5F5-06B4-41AA-BDC2-0703D277304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6:S236" xr:uid="{132945A4-A289-4D5E-A3F9-1D4DE9733B49}">
      <formula1>-9999999999</formula1>
      <formula2>9999999999</formula2>
    </dataValidation>
    <dataValidation type="whole" imeMode="halfAlpha" allowBlank="1" showInputMessage="1" showErrorMessage="1" error="有効な数字を入力してください" sqref="T236" xr:uid="{3C4AB8F7-BDB5-4C8B-8EF6-3A1E85CAE41C}">
      <formula1>0</formula1>
      <formula2>9999999999</formula2>
    </dataValidation>
    <dataValidation type="whole" imeMode="halfAlpha" allowBlank="1" showInputMessage="1" showErrorMessage="1" error="有効な数字を入力してください" sqref="U236" xr:uid="{189E8C1A-E449-4596-906B-3C51BCA790DB}">
      <formula1>0</formula1>
      <formula2>9999999999</formula2>
    </dataValidation>
    <dataValidation type="whole" imeMode="halfAlpha" allowBlank="1" showInputMessage="1" showErrorMessage="1" error="有効な数字を入力してください" sqref="V236" xr:uid="{8BD191AF-AF87-4082-B154-95A690C1105A}">
      <formula1>0</formula1>
      <formula2>9999999999</formula2>
    </dataValidation>
    <dataValidation type="whole" imeMode="halfAlpha" allowBlank="1" showInputMessage="1" showErrorMessage="1" error="有効な数字を入力してください" sqref="W236" xr:uid="{5F716AE5-721B-45D5-805B-AA1768A6AB2A}">
      <formula1>0</formula1>
      <formula2>9999999999</formula2>
    </dataValidation>
    <dataValidation type="whole" imeMode="halfAlpha" allowBlank="1" showInputMessage="1" showErrorMessage="1" error="有効な数字を入力してください" sqref="X236" xr:uid="{3DAAF399-4AC0-442C-BE64-E44744B38B0E}">
      <formula1>0</formula1>
      <formula2>9999999999</formula2>
    </dataValidation>
    <dataValidation type="whole" imeMode="halfAlpha" allowBlank="1" showInputMessage="1" showErrorMessage="1" error="有効な数字を入力してください" sqref="Y236" xr:uid="{8E416C1A-2041-4A38-B7D2-1F52D3F51279}">
      <formula1>0</formula1>
      <formula2>9999999999</formula2>
    </dataValidation>
    <dataValidation type="list" imeMode="halfAlpha" allowBlank="1" showInputMessage="1" showErrorMessage="1" error="リストから選択してください" sqref="L237:M237" xr:uid="{076B9A91-CF29-4785-81F8-BDBB4DA15BA8}">
      <formula1>"○,　"</formula1>
    </dataValidation>
    <dataValidation type="list" imeMode="halfAlpha" allowBlank="1" showInputMessage="1" showErrorMessage="1" error="リストから選択してください" sqref="N237:O237" xr:uid="{20D45BE5-8AE2-4B6E-BE3F-203B84E8FA1E}">
      <formula1>"一般,特定,　"</formula1>
    </dataValidation>
    <dataValidation type="whole" imeMode="halfAlpha" allowBlank="1" showInputMessage="1" showErrorMessage="1" error="有効な数字を入力してください" sqref="P237:Q237" xr:uid="{03D1B07D-8BD4-4623-9CD8-98C72358C33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7:S237" xr:uid="{F01187FA-6F16-4EC9-AF03-3BE4E7B6597D}">
      <formula1>-9999999999</formula1>
      <formula2>9999999999</formula2>
    </dataValidation>
    <dataValidation type="whole" imeMode="halfAlpha" allowBlank="1" showInputMessage="1" showErrorMessage="1" error="有効な数字を入力してください" sqref="T237" xr:uid="{96B33ECC-583F-442A-BF15-73A64B5A6DCE}">
      <formula1>0</formula1>
      <formula2>9999999999</formula2>
    </dataValidation>
    <dataValidation type="whole" imeMode="halfAlpha" allowBlank="1" showInputMessage="1" showErrorMessage="1" error="有効な数字を入力してください" sqref="U237" xr:uid="{D8A57455-C7DA-47DB-B399-BD3D49A6F7A6}">
      <formula1>0</formula1>
      <formula2>9999999999</formula2>
    </dataValidation>
    <dataValidation type="whole" imeMode="halfAlpha" allowBlank="1" showInputMessage="1" showErrorMessage="1" error="有効な数字を入力してください" sqref="V237" xr:uid="{C53615FA-4232-4D87-99BF-486C5FA4D9FB}">
      <formula1>0</formula1>
      <formula2>9999999999</formula2>
    </dataValidation>
    <dataValidation type="whole" imeMode="halfAlpha" allowBlank="1" showInputMessage="1" showErrorMessage="1" error="有効な数字を入力してください" sqref="W237" xr:uid="{B49EBCC0-5891-4DCE-BCC6-BC6B3B77B88C}">
      <formula1>0</formula1>
      <formula2>9999999999</formula2>
    </dataValidation>
    <dataValidation type="whole" imeMode="halfAlpha" allowBlank="1" showInputMessage="1" showErrorMessage="1" error="有効な数字を入力してください" sqref="X237" xr:uid="{28CBB048-9B59-4CF6-BD66-1DC49A77455E}">
      <formula1>0</formula1>
      <formula2>9999999999</formula2>
    </dataValidation>
    <dataValidation type="whole" imeMode="halfAlpha" allowBlank="1" showInputMessage="1" showErrorMessage="1" error="有効な数字を入力してください" sqref="Y237" xr:uid="{A60CF947-5782-4907-A9C4-13ADEAC98BE6}">
      <formula1>0</formula1>
      <formula2>9999999999</formula2>
    </dataValidation>
    <dataValidation type="list" imeMode="halfAlpha" allowBlank="1" showInputMessage="1" showErrorMessage="1" error="リストから選択してください" sqref="L238:M238" xr:uid="{AF5425A7-2875-4218-9D29-391250C45CDA}">
      <formula1>"○,　"</formula1>
    </dataValidation>
    <dataValidation type="list" imeMode="halfAlpha" allowBlank="1" showInputMessage="1" showErrorMessage="1" error="リストから選択してください" sqref="N238:O238" xr:uid="{8653D32E-4FCF-44A5-8ADE-0DEDAFC83C2D}">
      <formula1>"一般,特定,　"</formula1>
    </dataValidation>
    <dataValidation type="whole" imeMode="halfAlpha" allowBlank="1" showInputMessage="1" showErrorMessage="1" error="有効な数字を入力してください" sqref="P238:Q238" xr:uid="{2A65D94D-F257-4E8D-9A65-FDD6265D142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8:S238" xr:uid="{50A2B7A9-997B-4CB1-8BB8-A6F7AF9784E9}">
      <formula1>-9999999999</formula1>
      <formula2>9999999999</formula2>
    </dataValidation>
    <dataValidation type="whole" imeMode="halfAlpha" allowBlank="1" showInputMessage="1" showErrorMessage="1" error="有効な数字を入力してください" sqref="T238" xr:uid="{9878CEC0-6D6F-4C41-A775-8F9BF98A32DC}">
      <formula1>0</formula1>
      <formula2>9999999999</formula2>
    </dataValidation>
    <dataValidation type="whole" imeMode="halfAlpha" allowBlank="1" showInputMessage="1" showErrorMessage="1" error="有効な数字を入力してください" sqref="U238" xr:uid="{B6F2D414-C1F3-400A-85A4-7D74FFD6CDD0}">
      <formula1>0</formula1>
      <formula2>9999999999</formula2>
    </dataValidation>
    <dataValidation type="whole" imeMode="halfAlpha" allowBlank="1" showInputMessage="1" showErrorMessage="1" error="有効な数字を入力してください" sqref="V238" xr:uid="{7D557AA7-5D2D-4CD8-8D26-2714E6E02363}">
      <formula1>0</formula1>
      <formula2>9999999999</formula2>
    </dataValidation>
    <dataValidation type="whole" imeMode="halfAlpha" allowBlank="1" showInputMessage="1" showErrorMessage="1" error="有効な数字を入力してください" sqref="W238" xr:uid="{5FF96193-AE68-4278-8167-633BCF52EC92}">
      <formula1>0</formula1>
      <formula2>9999999999</formula2>
    </dataValidation>
    <dataValidation type="whole" imeMode="halfAlpha" allowBlank="1" showInputMessage="1" showErrorMessage="1" error="有効な数字を入力してください" sqref="X238" xr:uid="{B07A21DF-94CD-4ED2-A1F0-1A2CA35A47EA}">
      <formula1>0</formula1>
      <formula2>9999999999</formula2>
    </dataValidation>
    <dataValidation type="whole" imeMode="halfAlpha" allowBlank="1" showInputMessage="1" showErrorMessage="1" error="有効な数字を入力してください" sqref="Y238" xr:uid="{B7A33CD6-D65F-4606-B4D5-7B6FDA97BEEC}">
      <formula1>0</formula1>
      <formula2>9999999999</formula2>
    </dataValidation>
    <dataValidation type="list" imeMode="halfAlpha" allowBlank="1" showInputMessage="1" showErrorMessage="1" error="リストから選択してください" sqref="L239:M239" xr:uid="{0F27EAB6-CDCB-4623-A382-C89467BE0382}">
      <formula1>"○,　"</formula1>
    </dataValidation>
    <dataValidation type="list" imeMode="halfAlpha" allowBlank="1" showInputMessage="1" showErrorMessage="1" error="リストから選択してください" sqref="N239:O239" xr:uid="{1726B630-1778-4C36-8829-A65345EF3CE6}">
      <formula1>"一般,特定,　"</formula1>
    </dataValidation>
    <dataValidation type="whole" imeMode="halfAlpha" allowBlank="1" showInputMessage="1" showErrorMessage="1" error="有効な数字を入力してください" sqref="P239:Q239" xr:uid="{66508C7C-990B-411F-9D16-063FF165A8D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9:S239" xr:uid="{2C090992-B78A-44F6-BCF6-B1AB16BB928C}">
      <formula1>-9999999999</formula1>
      <formula2>9999999999</formula2>
    </dataValidation>
    <dataValidation type="whole" imeMode="halfAlpha" allowBlank="1" showInputMessage="1" showErrorMessage="1" error="有効な数字を入力してください" sqref="T239" xr:uid="{3C011DE0-172B-4DE1-AB58-A9C0EEC50D5C}">
      <formula1>0</formula1>
      <formula2>9999999999</formula2>
    </dataValidation>
    <dataValidation type="whole" imeMode="halfAlpha" allowBlank="1" showInputMessage="1" showErrorMessage="1" error="有効な数字を入力してください" sqref="U239" xr:uid="{9EF61451-B420-418C-AEE3-C20A765481F2}">
      <formula1>0</formula1>
      <formula2>9999999999</formula2>
    </dataValidation>
    <dataValidation type="whole" imeMode="halfAlpha" allowBlank="1" showInputMessage="1" showErrorMessage="1" error="有効な数字を入力してください" sqref="V239" xr:uid="{98A8C6B3-D524-4EF7-AACF-2113B21D689D}">
      <formula1>0</formula1>
      <formula2>9999999999</formula2>
    </dataValidation>
    <dataValidation type="whole" imeMode="halfAlpha" allowBlank="1" showInputMessage="1" showErrorMessage="1" error="有効な数字を入力してください" sqref="W239" xr:uid="{DAB2653C-34C6-4003-A3EB-2E1957AEE414}">
      <formula1>0</formula1>
      <formula2>9999999999</formula2>
    </dataValidation>
    <dataValidation type="whole" imeMode="halfAlpha" allowBlank="1" showInputMessage="1" showErrorMessage="1" error="有効な数字を入力してください" sqref="X239" xr:uid="{75AAB54A-4BC0-4EC6-B532-763061D1E427}">
      <formula1>0</formula1>
      <formula2>9999999999</formula2>
    </dataValidation>
    <dataValidation type="whole" imeMode="halfAlpha" allowBlank="1" showInputMessage="1" showErrorMessage="1" error="有効な数字を入力してください" sqref="Y239" xr:uid="{C76B83FB-A54E-4A20-8633-514B574603BE}">
      <formula1>0</formula1>
      <formula2>9999999999</formula2>
    </dataValidation>
    <dataValidation type="list" imeMode="halfAlpha" allowBlank="1" showInputMessage="1" showErrorMessage="1" error="リストから選択してください" sqref="L240:M240" xr:uid="{417D3AEF-1A28-43D8-8D2B-B3BA6C14C814}">
      <formula1>"○,　"</formula1>
    </dataValidation>
    <dataValidation type="list" imeMode="halfAlpha" allowBlank="1" showInputMessage="1" showErrorMessage="1" error="リストから選択してください" sqref="N240:O240" xr:uid="{84D15BCE-73BC-4EE3-9FF0-2484DF4A21F3}">
      <formula1>"一般,特定,　"</formula1>
    </dataValidation>
    <dataValidation type="whole" imeMode="halfAlpha" allowBlank="1" showInputMessage="1" showErrorMessage="1" error="有効な数字を入力してください" sqref="P240:Q240" xr:uid="{8716E680-5AC7-4924-B12F-17BE03CFB23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0:S240" xr:uid="{070F8F20-E05A-4471-A0C6-1C2B3AC669DB}">
      <formula1>-9999999999</formula1>
      <formula2>9999999999</formula2>
    </dataValidation>
    <dataValidation type="whole" imeMode="halfAlpha" allowBlank="1" showInputMessage="1" showErrorMessage="1" error="有効な数字を入力してください" sqref="T240" xr:uid="{7947F682-7C2B-42F2-8DB2-9E6A15B5B8DE}">
      <formula1>0</formula1>
      <formula2>9999999999</formula2>
    </dataValidation>
    <dataValidation type="whole" imeMode="halfAlpha" allowBlank="1" showInputMessage="1" showErrorMessage="1" error="有効な数字を入力してください" sqref="U240" xr:uid="{D40A3CF7-422B-4EF9-9277-FB74B0E50741}">
      <formula1>0</formula1>
      <formula2>9999999999</formula2>
    </dataValidation>
    <dataValidation type="whole" imeMode="halfAlpha" allowBlank="1" showInputMessage="1" showErrorMessage="1" error="有効な数字を入力してください" sqref="V240" xr:uid="{3A74A456-77D8-45BA-8B5F-BCF70C56222C}">
      <formula1>0</formula1>
      <formula2>9999999999</formula2>
    </dataValidation>
    <dataValidation type="whole" imeMode="halfAlpha" allowBlank="1" showInputMessage="1" showErrorMessage="1" error="有効な数字を入力してください" sqref="W240" xr:uid="{E8BE35D5-F595-4DC7-813E-29823173BCC8}">
      <formula1>0</formula1>
      <formula2>9999999999</formula2>
    </dataValidation>
    <dataValidation type="whole" imeMode="halfAlpha" allowBlank="1" showInputMessage="1" showErrorMessage="1" error="有効な数字を入力してください" sqref="X240" xr:uid="{F0C201DA-BE94-4C7E-8B3A-4158F306673C}">
      <formula1>0</formula1>
      <formula2>9999999999</formula2>
    </dataValidation>
    <dataValidation type="whole" imeMode="halfAlpha" allowBlank="1" showInputMessage="1" showErrorMessage="1" error="有効な数字を入力してください" sqref="Y240" xr:uid="{FD4EAEFE-FFF5-49AC-A7CB-195EFFC823B2}">
      <formula1>0</formula1>
      <formula2>9999999999</formula2>
    </dataValidation>
    <dataValidation type="list" imeMode="halfAlpha" allowBlank="1" showInputMessage="1" showErrorMessage="1" error="リストから選択してください" sqref="L241:M241" xr:uid="{025D5DA1-B9BA-4ABC-930D-8E7AC996153C}">
      <formula1>"○,　"</formula1>
    </dataValidation>
    <dataValidation type="list" imeMode="halfAlpha" allowBlank="1" showInputMessage="1" showErrorMessage="1" error="リストから選択してください" sqref="N241:O241" xr:uid="{93C2A730-42D4-4BBB-8964-D08FB1D80A0C}">
      <formula1>"一般,特定,　"</formula1>
    </dataValidation>
    <dataValidation type="whole" imeMode="halfAlpha" allowBlank="1" showInputMessage="1" showErrorMessage="1" error="有効な数字を入力してください" sqref="P241:Q241" xr:uid="{8981888A-5094-4AC5-A98B-C28B52220B2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1:S241" xr:uid="{ACB717D6-99E8-411E-A02A-7095753872DF}">
      <formula1>-9999999999</formula1>
      <formula2>9999999999</formula2>
    </dataValidation>
    <dataValidation type="whole" imeMode="halfAlpha" allowBlank="1" showInputMessage="1" showErrorMessage="1" error="有効な数字を入力してください" sqref="T241" xr:uid="{9AAD2912-CCCB-4DC9-99B9-0130A873FE27}">
      <formula1>0</formula1>
      <formula2>9999999999</formula2>
    </dataValidation>
    <dataValidation type="whole" imeMode="halfAlpha" allowBlank="1" showInputMessage="1" showErrorMessage="1" error="有効な数字を入力してください" sqref="U241" xr:uid="{B1678CAB-B5F6-4FC8-921B-B4257A0D2318}">
      <formula1>0</formula1>
      <formula2>9999999999</formula2>
    </dataValidation>
    <dataValidation type="whole" imeMode="halfAlpha" allowBlank="1" showInputMessage="1" showErrorMessage="1" error="有効な数字を入力してください" sqref="V241" xr:uid="{E1868B7F-84B7-4F37-ABE3-566906D023FE}">
      <formula1>0</formula1>
      <formula2>9999999999</formula2>
    </dataValidation>
    <dataValidation type="whole" imeMode="halfAlpha" allowBlank="1" showInputMessage="1" showErrorMessage="1" error="有効な数字を入力してください" sqref="W241" xr:uid="{A88BA2E8-034E-4E66-83D4-DEE0300BD6C6}">
      <formula1>0</formula1>
      <formula2>9999999999</formula2>
    </dataValidation>
    <dataValidation type="whole" imeMode="halfAlpha" allowBlank="1" showInputMessage="1" showErrorMessage="1" error="有効な数字を入力してください" sqref="X241" xr:uid="{F236A978-6315-4497-B894-AEAB8C34D296}">
      <formula1>0</formula1>
      <formula2>9999999999</formula2>
    </dataValidation>
    <dataValidation type="whole" imeMode="halfAlpha" allowBlank="1" showInputMessage="1" showErrorMessage="1" error="有効な数字を入力してください" sqref="Y241" xr:uid="{2978C935-C73D-46B6-9D42-5B8133EEED92}">
      <formula1>0</formula1>
      <formula2>9999999999</formula2>
    </dataValidation>
    <dataValidation type="list" imeMode="halfAlpha" allowBlank="1" showInputMessage="1" showErrorMessage="1" error="リストから選択してください" sqref="L242:M242" xr:uid="{268E11D4-0EDA-41F2-AB05-659E2CEB5772}">
      <formula1>"○,　"</formula1>
    </dataValidation>
    <dataValidation type="list" imeMode="halfAlpha" allowBlank="1" showInputMessage="1" showErrorMessage="1" error="リストから選択してください" sqref="N242:O242" xr:uid="{C24414AF-3181-43AF-BDB9-3EE83AAF2AF1}">
      <formula1>"一般,特定,　"</formula1>
    </dataValidation>
    <dataValidation type="whole" imeMode="halfAlpha" allowBlank="1" showInputMessage="1" showErrorMessage="1" error="有効な数字を入力してください" sqref="P242:Q242" xr:uid="{A3D790A6-AA83-4863-89D9-03B60445102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2:S242" xr:uid="{7752C6BC-1EFA-4313-B81E-EAD43A8635E6}">
      <formula1>-9999999999</formula1>
      <formula2>9999999999</formula2>
    </dataValidation>
    <dataValidation type="whole" imeMode="halfAlpha" allowBlank="1" showInputMessage="1" showErrorMessage="1" error="有効な数字を入力してください" sqref="T242" xr:uid="{4CD3D070-B7B4-4FCE-AE26-64FB2F3CDB7B}">
      <formula1>0</formula1>
      <formula2>9999999999</formula2>
    </dataValidation>
    <dataValidation type="whole" imeMode="halfAlpha" allowBlank="1" showInputMessage="1" showErrorMessage="1" error="有効な数字を入力してください" sqref="U242" xr:uid="{95832FFA-646B-4D51-8320-B2756E5A19EB}">
      <formula1>0</formula1>
      <formula2>9999999999</formula2>
    </dataValidation>
    <dataValidation type="whole" imeMode="halfAlpha" allowBlank="1" showInputMessage="1" showErrorMessage="1" error="有効な数字を入力してください" sqref="V242" xr:uid="{32815FBA-81F7-4F37-B643-174A302B6380}">
      <formula1>0</formula1>
      <formula2>9999999999</formula2>
    </dataValidation>
    <dataValidation type="whole" imeMode="halfAlpha" allowBlank="1" showInputMessage="1" showErrorMessage="1" error="有効な数字を入力してください" sqref="W242" xr:uid="{B6DB929B-E331-4A3A-B103-80E725D8FEBF}">
      <formula1>0</formula1>
      <formula2>9999999999</formula2>
    </dataValidation>
    <dataValidation type="whole" imeMode="halfAlpha" allowBlank="1" showInputMessage="1" showErrorMessage="1" error="有効な数字を入力してください" sqref="X242" xr:uid="{9DDB030E-A9D5-417F-86C2-AF47C50305F9}">
      <formula1>0</formula1>
      <formula2>9999999999</formula2>
    </dataValidation>
    <dataValidation type="whole" imeMode="halfAlpha" allowBlank="1" showInputMessage="1" showErrorMessage="1" error="有効な数字を入力してください" sqref="Y242" xr:uid="{8172081D-5A43-411B-9ADF-149CF39890AD}">
      <formula1>0</formula1>
      <formula2>9999999999</formula2>
    </dataValidation>
    <dataValidation type="list" imeMode="halfAlpha" allowBlank="1" showInputMessage="1" showErrorMessage="1" error="リストから選択してください" sqref="L243:M243" xr:uid="{40EAF3FC-9B04-4CDA-AD28-79A2715D6CF8}">
      <formula1>"○,　"</formula1>
    </dataValidation>
    <dataValidation type="list" imeMode="halfAlpha" allowBlank="1" showInputMessage="1" showErrorMessage="1" error="リストから選択してください" sqref="N243:O243" xr:uid="{8CB93B9E-01B0-4B26-AD48-CE713EC192D8}">
      <formula1>"一般,特定,　"</formula1>
    </dataValidation>
    <dataValidation type="whole" imeMode="halfAlpha" allowBlank="1" showInputMessage="1" showErrorMessage="1" error="有効な数字を入力してください" sqref="P243:Q243" xr:uid="{D4C1CD92-8274-4D12-937C-C27902EA7D7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3:S243" xr:uid="{063A9D26-9A43-4B03-A420-CE58E803AF49}">
      <formula1>-9999999999</formula1>
      <formula2>9999999999</formula2>
    </dataValidation>
    <dataValidation type="whole" imeMode="halfAlpha" allowBlank="1" showInputMessage="1" showErrorMessage="1" error="有効な数字を入力してください" sqref="T243" xr:uid="{BA3B9C55-A562-4015-A6F2-55F306ECA474}">
      <formula1>0</formula1>
      <formula2>9999999999</formula2>
    </dataValidation>
    <dataValidation type="whole" imeMode="halfAlpha" allowBlank="1" showInputMessage="1" showErrorMessage="1" error="有効な数字を入力してください" sqref="U243" xr:uid="{53A5A89E-1DAB-40E7-8983-B088AA4CA523}">
      <formula1>0</formula1>
      <formula2>9999999999</formula2>
    </dataValidation>
    <dataValidation type="whole" imeMode="halfAlpha" allowBlank="1" showInputMessage="1" showErrorMessage="1" error="有効な数字を入力してください" sqref="V243" xr:uid="{EE046F32-995F-4E93-A086-E6FF94CBC0A7}">
      <formula1>0</formula1>
      <formula2>9999999999</formula2>
    </dataValidation>
    <dataValidation type="whole" imeMode="halfAlpha" allowBlank="1" showInputMessage="1" showErrorMessage="1" error="有効な数字を入力してください" sqref="W243" xr:uid="{C22E6CEA-3EB3-4C77-938D-304D5B861CFC}">
      <formula1>0</formula1>
      <formula2>9999999999</formula2>
    </dataValidation>
    <dataValidation type="whole" imeMode="halfAlpha" allowBlank="1" showInputMessage="1" showErrorMessage="1" error="有効な数字を入力してください" sqref="X243" xr:uid="{7989A3C7-BA4F-4FA5-AEA5-19C52439AFCA}">
      <formula1>0</formula1>
      <formula2>9999999999</formula2>
    </dataValidation>
    <dataValidation type="whole" imeMode="halfAlpha" allowBlank="1" showInputMessage="1" showErrorMessage="1" error="有効な数字を入力してください" sqref="Y243" xr:uid="{7EC1E233-D216-47BD-8B81-5EA2B2A4AD85}">
      <formula1>0</formula1>
      <formula2>9999999999</formula2>
    </dataValidation>
    <dataValidation type="list" imeMode="halfAlpha" allowBlank="1" showInputMessage="1" showErrorMessage="1" error="リストから選択してください" sqref="L244:M244" xr:uid="{BE801AA2-1621-4E8D-AD25-CEA59F05FB40}">
      <formula1>"○,　"</formula1>
    </dataValidation>
    <dataValidation type="whole" imeMode="halfAlpha" allowBlank="1" showInputMessage="1" showErrorMessage="1" error="有効な数字を入力してください。10兆円以上になる場合は、9,999,999,999と入力してください" sqref="R244:S244" xr:uid="{32DB61ED-321E-4069-8A0B-925EC1C07B0F}">
      <formula1>-9999999999</formula1>
      <formula2>9999999999</formula2>
    </dataValidation>
    <dataValidation type="whole" imeMode="halfAlpha" allowBlank="1" showInputMessage="1" showErrorMessage="1" error="有効な数字を入力してください" sqref="T245" xr:uid="{D999936B-B66D-4AC9-8A7F-DFF2E3A92A68}">
      <formula1>0</formula1>
      <formula2>9999999999</formula2>
    </dataValidation>
    <dataValidation type="whole" imeMode="halfAlpha" allowBlank="1" showInputMessage="1" showErrorMessage="1" error="有効な数字を入力してください" sqref="U245" xr:uid="{2B70D8D7-D59A-4F92-A0B1-075C6AAB12BB}">
      <formula1>0</formula1>
      <formula2>9999999999</formula2>
    </dataValidation>
    <dataValidation type="whole" imeMode="halfAlpha" allowBlank="1" showInputMessage="1" showErrorMessage="1" error="有効な数字を入力してください" sqref="V245" xr:uid="{6C84C0D4-C0E2-43D9-B3E6-90A5B8AB0ED9}">
      <formula1>0</formula1>
      <formula2>9999999999</formula2>
    </dataValidation>
    <dataValidation type="whole" imeMode="halfAlpha" allowBlank="1" showInputMessage="1" showErrorMessage="1" error="有効な数字を入力してください" sqref="W245" xr:uid="{0CA87B73-DA20-42BA-986F-7C4D3BC67EC1}">
      <formula1>0</formula1>
      <formula2>9999999999</formula2>
    </dataValidation>
    <dataValidation type="whole" imeMode="halfAlpha" allowBlank="1" showInputMessage="1" showErrorMessage="1" error="有効な数字を入力してください" sqref="X245" xr:uid="{A3AA1F5A-5B17-4C2C-BEFB-F9F8C54A3344}">
      <formula1>0</formula1>
      <formula2>9999999999</formula2>
    </dataValidation>
    <dataValidation type="whole" imeMode="halfAlpha" allowBlank="1" showInputMessage="1" showErrorMessage="1" error="有効な数字を入力してください" sqref="Y245" xr:uid="{824FD492-9F47-483B-9A02-A004B6D0F215}">
      <formula1>0</formula1>
      <formula2>9999999999</formula2>
    </dataValidation>
    <dataValidation type="list" imeMode="halfAlpha" allowBlank="1" showInputMessage="1" showErrorMessage="1" error="リストから選択してください" sqref="I271:M271" xr:uid="{63CB85E2-D1F1-47D6-BC9B-4141810857C6}">
      <formula1>"有,無,　"</formula1>
    </dataValidation>
    <dataValidation type="list" imeMode="halfAlpha" allowBlank="1" showInputMessage="1" showErrorMessage="1" error="リストから選択してください" sqref="I273:M273" xr:uid="{31C3ECD7-C792-4225-BB13-1578453316F9}">
      <formula1>"有,無,　"</formula1>
    </dataValidation>
    <dataValidation type="list" imeMode="halfAlpha" allowBlank="1" showInputMessage="1" showErrorMessage="1" error="リストから選択してください" sqref="I275:M275" xr:uid="{42B19009-1B8E-4474-AC30-B50ADA13C57B}">
      <formula1>"有,無,　"</formula1>
    </dataValidation>
  </dataValidations>
  <pageMargins left="0.19685039370078741" right="0.19685039370078741" top="0.39370078740157483" bottom="0.19685039370078741" header="0.19685039370078741" footer="0.19685039370078741"/>
  <pageSetup paperSize="9" scale="67"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ColWidth="9" defaultRowHeight="13.5" x14ac:dyDescent="0.15"/>
  <cols>
    <col min="1" max="1" width="17.25" style="112" customWidth="1"/>
    <col min="2" max="16384" width="9" style="112"/>
  </cols>
  <sheetData>
    <row r="1" spans="1:1" x14ac:dyDescent="0.15">
      <c r="A1" s="112"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12" t="str">
        <f>"@神奈川県@和歌山県@鹿児島県@"</f>
        <v>@神奈川県@和歌山県@鹿児島県@</v>
      </c>
    </row>
    <row r="3" spans="1:1" x14ac:dyDescent="0.15">
      <c r="A3" s="112" t="s">
        <v>181</v>
      </c>
    </row>
    <row r="4" spans="1:1" x14ac:dyDescent="0.15">
      <c r="A4" s="112" t="s">
        <v>182</v>
      </c>
    </row>
    <row r="10" spans="1:1" x14ac:dyDescent="0.15">
      <c r="A10" s="83" t="s">
        <v>169</v>
      </c>
    </row>
    <row r="11" spans="1:1" x14ac:dyDescent="0.15">
      <c r="A11" s="83" t="s">
        <v>17</v>
      </c>
    </row>
    <row r="12" spans="1:1" x14ac:dyDescent="0.15">
      <c r="A12" s="83" t="s">
        <v>18</v>
      </c>
    </row>
    <row r="13" spans="1:1" x14ac:dyDescent="0.15">
      <c r="A13" s="83" t="s">
        <v>19</v>
      </c>
    </row>
    <row r="14" spans="1:1" x14ac:dyDescent="0.15">
      <c r="A14" s="83" t="s">
        <v>20</v>
      </c>
    </row>
    <row r="15" spans="1:1" x14ac:dyDescent="0.15">
      <c r="A15" s="83" t="s">
        <v>21</v>
      </c>
    </row>
    <row r="16" spans="1:1" x14ac:dyDescent="0.15">
      <c r="A16" s="83" t="s">
        <v>22</v>
      </c>
    </row>
    <row r="17" spans="1:1" x14ac:dyDescent="0.15">
      <c r="A17" s="83" t="s">
        <v>23</v>
      </c>
    </row>
    <row r="18" spans="1:1" x14ac:dyDescent="0.15">
      <c r="A18" s="83" t="s">
        <v>24</v>
      </c>
    </row>
    <row r="19" spans="1:1" x14ac:dyDescent="0.15">
      <c r="A19" s="83" t="s">
        <v>25</v>
      </c>
    </row>
    <row r="20" spans="1:1" x14ac:dyDescent="0.15">
      <c r="A20" s="83" t="s">
        <v>26</v>
      </c>
    </row>
    <row r="21" spans="1:1" x14ac:dyDescent="0.15">
      <c r="A21" s="83" t="s">
        <v>27</v>
      </c>
    </row>
    <row r="22" spans="1:1" x14ac:dyDescent="0.15">
      <c r="A22" s="83" t="s">
        <v>28</v>
      </c>
    </row>
    <row r="23" spans="1:1" x14ac:dyDescent="0.15">
      <c r="A23" s="83" t="s">
        <v>29</v>
      </c>
    </row>
    <row r="24" spans="1:1" x14ac:dyDescent="0.15">
      <c r="A24" s="83" t="s">
        <v>30</v>
      </c>
    </row>
    <row r="25" spans="1:1" x14ac:dyDescent="0.15">
      <c r="A25" s="83" t="s">
        <v>31</v>
      </c>
    </row>
    <row r="26" spans="1:1" x14ac:dyDescent="0.15">
      <c r="A26" s="83" t="s">
        <v>32</v>
      </c>
    </row>
    <row r="27" spans="1:1" x14ac:dyDescent="0.15">
      <c r="A27" s="83" t="s">
        <v>33</v>
      </c>
    </row>
    <row r="28" spans="1:1" x14ac:dyDescent="0.15">
      <c r="A28" s="83" t="s">
        <v>34</v>
      </c>
    </row>
    <row r="29" spans="1:1" x14ac:dyDescent="0.15">
      <c r="A29" s="83" t="s">
        <v>35</v>
      </c>
    </row>
    <row r="30" spans="1:1" x14ac:dyDescent="0.15">
      <c r="A30" s="83" t="s">
        <v>36</v>
      </c>
    </row>
    <row r="31" spans="1:1" x14ac:dyDescent="0.15">
      <c r="A31" s="83" t="s">
        <v>37</v>
      </c>
    </row>
    <row r="32" spans="1:1" x14ac:dyDescent="0.15">
      <c r="A32" s="83" t="s">
        <v>38</v>
      </c>
    </row>
    <row r="33" spans="1:1" x14ac:dyDescent="0.15">
      <c r="A33" s="83" t="s">
        <v>39</v>
      </c>
    </row>
    <row r="34" spans="1:1" x14ac:dyDescent="0.15">
      <c r="A34" s="83" t="s">
        <v>40</v>
      </c>
    </row>
    <row r="35" spans="1:1" x14ac:dyDescent="0.15">
      <c r="A35" s="83" t="s">
        <v>41</v>
      </c>
    </row>
    <row r="36" spans="1:1" x14ac:dyDescent="0.15">
      <c r="A36" s="83" t="s">
        <v>42</v>
      </c>
    </row>
    <row r="37" spans="1:1" x14ac:dyDescent="0.15">
      <c r="A37" s="83" t="s">
        <v>43</v>
      </c>
    </row>
    <row r="38" spans="1:1" x14ac:dyDescent="0.15">
      <c r="A38" s="83" t="s">
        <v>44</v>
      </c>
    </row>
    <row r="39" spans="1:1" x14ac:dyDescent="0.15">
      <c r="A39" s="83" t="s">
        <v>45</v>
      </c>
    </row>
    <row r="40" spans="1:1" x14ac:dyDescent="0.15">
      <c r="A40" s="83" t="s">
        <v>46</v>
      </c>
    </row>
    <row r="41" spans="1:1" x14ac:dyDescent="0.15">
      <c r="A41" s="83" t="s">
        <v>47</v>
      </c>
    </row>
    <row r="42" spans="1:1" x14ac:dyDescent="0.15">
      <c r="A42" s="83" t="s">
        <v>48</v>
      </c>
    </row>
    <row r="43" spans="1:1" x14ac:dyDescent="0.15">
      <c r="A43" s="83" t="s">
        <v>49</v>
      </c>
    </row>
    <row r="44" spans="1:1" x14ac:dyDescent="0.15">
      <c r="A44" s="83" t="s">
        <v>50</v>
      </c>
    </row>
    <row r="45" spans="1:1" x14ac:dyDescent="0.15">
      <c r="A45" s="83" t="s">
        <v>51</v>
      </c>
    </row>
    <row r="46" spans="1:1" x14ac:dyDescent="0.15">
      <c r="A46" s="83" t="s">
        <v>52</v>
      </c>
    </row>
    <row r="47" spans="1:1" x14ac:dyDescent="0.15">
      <c r="A47" s="83" t="s">
        <v>53</v>
      </c>
    </row>
    <row r="48" spans="1:1" x14ac:dyDescent="0.15">
      <c r="A48" s="83" t="s">
        <v>54</v>
      </c>
    </row>
    <row r="49" spans="1:1" x14ac:dyDescent="0.15">
      <c r="A49" s="83" t="s">
        <v>55</v>
      </c>
    </row>
    <row r="50" spans="1:1" x14ac:dyDescent="0.15">
      <c r="A50" s="83" t="s">
        <v>56</v>
      </c>
    </row>
    <row r="51" spans="1:1" x14ac:dyDescent="0.15">
      <c r="A51" s="83" t="s">
        <v>57</v>
      </c>
    </row>
    <row r="52" spans="1:1" x14ac:dyDescent="0.15">
      <c r="A52" s="83" t="s">
        <v>58</v>
      </c>
    </row>
    <row r="53" spans="1:1" x14ac:dyDescent="0.15">
      <c r="A53" s="83" t="s">
        <v>59</v>
      </c>
    </row>
    <row r="54" spans="1:1" x14ac:dyDescent="0.15">
      <c r="A54" s="83" t="s">
        <v>60</v>
      </c>
    </row>
    <row r="55" spans="1:1" x14ac:dyDescent="0.15">
      <c r="A55" s="83" t="s">
        <v>61</v>
      </c>
    </row>
    <row r="56" spans="1:1" x14ac:dyDescent="0.15">
      <c r="A56" s="83" t="s">
        <v>62</v>
      </c>
    </row>
    <row r="57" spans="1:1" x14ac:dyDescent="0.15">
      <c r="A57" s="83" t="s">
        <v>63</v>
      </c>
    </row>
  </sheetData>
  <sheetProtection algorithmName="SHA-512" hashValue="3AN8sj/VG4C51nJYnKYHyUCqPm0MZ7On4J18h8RCWia8/H5bbeBVo9EzrKVVAqFEQo+TM3bQD3wWZBSPGyGFzw==" saltValue="3A5CXJnK2IlTiLhLoHBHDA=="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希望</vt:lpstr>
      <vt:lpstr>許可コード</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2024-06-12T08:41:42Z</cp:lastPrinted>
  <dcterms:created xsi:type="dcterms:W3CDTF">2018-07-20T07:50:20Z</dcterms:created>
  <dcterms:modified xsi:type="dcterms:W3CDTF">2024-11-21T06:50:41Z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