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532\Desktop\"/>
    </mc:Choice>
  </mc:AlternateContent>
  <bookViews>
    <workbookView xWindow="3720" yWindow="0" windowWidth="192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U88" i="12"/>
  <c r="AP88" i="12"/>
  <c r="AF88" i="12"/>
  <c r="AA79" i="12"/>
  <c r="AA78" i="12"/>
  <c r="AA77" i="12"/>
  <c r="AA76" i="12"/>
  <c r="AP75" i="12"/>
  <c r="AA75" i="12"/>
  <c r="AA74" i="12"/>
  <c r="AA73" i="12"/>
  <c r="AA72" i="12"/>
  <c r="AA71" i="12"/>
  <c r="AA70" i="12"/>
  <c r="AA69" i="12"/>
  <c r="AA68" i="12"/>
  <c r="AU63" i="12"/>
  <c r="AP63" i="12"/>
  <c r="AA34" i="12"/>
  <c r="AA33" i="12"/>
  <c r="AA32" i="12"/>
  <c r="AA31" i="12"/>
  <c r="AA30" i="12"/>
  <c r="AA29" i="12"/>
  <c r="AA28" i="12"/>
  <c r="AA8" i="12"/>
  <c r="AA7" i="12"/>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CO34" i="10"/>
  <c r="CO35" i="10" s="1"/>
  <c r="CO36" i="10" s="1"/>
  <c r="CO37" i="10" s="1"/>
  <c r="CO38" i="10" s="1"/>
  <c r="BW34" i="10"/>
  <c r="BW35" i="10" s="1"/>
  <c r="BW36" i="10" s="1"/>
  <c r="BW37" i="10" s="1"/>
  <c r="BW38" i="10" s="1"/>
  <c r="BW39" i="10" s="1"/>
  <c r="BW40" i="10" s="1"/>
  <c r="BW41" i="10" s="1"/>
  <c r="BW42" i="10" s="1"/>
  <c r="BW43" i="10" s="1"/>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alcChain>
</file>

<file path=xl/sharedStrings.xml><?xml version="1.0" encoding="utf-8"?>
<sst xmlns="http://schemas.openxmlformats.org/spreadsheetml/2006/main" count="1118" uniqueCount="609">
  <si>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</si>
  <si>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</si>
  <si>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</si>
  <si>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</si>
  <si>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</si>
  <si>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</si>
  <si>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</si>
  <si>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</si>
  <si>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</si>
  <si>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</si>
  <si>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</si>
  <si>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</si>
  <si>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</si>
  <si>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</si>
  <si>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</si>
  <si>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</si>
  <si>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</si>
  <si>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</si>
  <si>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</si>
  <si>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</si>
  <si>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</si>
  <si>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</si>
  <si>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</si>
  <si>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</si>
  <si>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</si>
  <si>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</si>
  <si>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</si>
  <si>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</si>
  <si>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</si>
  <si>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</si>
  <si>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</si>
  <si>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</si>
  <si>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</si>
  <si>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</si>
  <si>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</si>
  <si>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</si>
  <si>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</si>
  <si>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</si>
  <si>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</si>
  <si>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</si>
  <si>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</si>
  <si>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</si>
  <si>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</si>
  <si>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</si>
  <si>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</si>
  <si>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</si>
  <si>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</si>
  <si>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</si>
  <si>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</si>
  <si>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</si>
  <si>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</si>
  <si>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</si>
  <si>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</si>
  <si>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</si>
  <si>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</si>
  <si>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</si>
  <si>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</si>
  <si>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</si>
  <si>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</si>
  <si>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</si>
  <si>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</si>
  <si>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</si>
  <si>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</si>
  <si>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</si>
  <si>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</si>
  <si>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</si>
  <si>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</si>
  <si>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</si>
  <si>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</si>
  <si>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</si>
  <si>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</si>
  <si>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</si>
  <si>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</si>
  <si>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</si>
  <si>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</si>
  <si>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</si>
  <si>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</si>
  <si>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</si>
  <si>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</si>
  <si>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</si>
  <si>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</si>
  <si>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</si>
  <si>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</si>
  <si>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</si>
  <si>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</si>
  <si>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</si>
  <si>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</si>
  <si>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</si>
  <si>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</si>
  <si>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</si>
  <si>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</si>
  <si>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</si>
  <si>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</si>
  <si>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</si>
  <si>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</si>
  <si>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</si>
  <si>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</si>
  <si>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</si>
  <si>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</si>
  <si>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</si>
  <si>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</si>
  <si>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</si>
  <si>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</si>
  <si>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</si>
  <si>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</si>
  <si>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</si>
  <si>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</si>
  <si>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</si>
  <si>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</si>
  <si>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</si>
  <si>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</si>
  <si>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</si>
  <si>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</si>
  <si>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</si>
  <si>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</si>
  <si>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</si>
  <si>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</si>
  <si>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</si>
  <si>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</si>
  <si>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</si>
  <si>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</si>
  <si>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</si>
  <si>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</si>
  <si>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</si>
  <si>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</si>
  <si>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</si>
  <si>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</si>
  <si>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</si>
  <si>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</si>
  <si>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</si>
  <si>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</si>
  <si>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</si>
  <si>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</si>
  <si>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</si>
  <si>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</si>
  <si>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</si>
  <si>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</si>
  <si>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</si>
  <si>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</si>
  <si>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</si>
  <si>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</si>
  <si>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</si>
  <si>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</si>
  <si>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</si>
  <si>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</si>
  <si>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</si>
  <si>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</si>
  <si>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</si>
  <si>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</si>
  <si>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</si>
  <si>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</si>
  <si>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</si>
  <si>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</si>
  <si>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</si>
  <si>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</si>
  <si>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</si>
  <si>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</si>
  <si>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</si>
  <si>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</si>
  <si>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</si>
  <si>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</si>
  <si>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</si>
  <si>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</si>
  <si>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</si>
  <si>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</si>
  <si>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</si>
  <si>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</si>
  <si>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</si>
  <si>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</si>
  <si>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</si>
  <si>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</si>
  <si>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</si>
  <si>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</si>
  <si>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</si>
  <si>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</si>
  <si>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</si>
  <si>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</si>
  <si>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</si>
  <si>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</si>
  <si>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</si>
  <si>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</si>
  <si>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</si>
  <si>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</si>
  <si>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</si>
  <si>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</si>
  <si>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</si>
  <si>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</si>
  <si>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</si>
  <si>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</si>
  <si>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</si>
  <si>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</si>
  <si>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</si>
  <si>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</si>
  <si>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</si>
  <si>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</si>
  <si>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</si>
  <si>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</si>
  <si>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</si>
  <si>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</si>
  <si>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</si>
  <si>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</si>
  <si>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</si>
  <si>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</si>
  <si>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</si>
  <si>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</si>
  <si>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</si>
  <si>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</si>
  <si>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</si>
  <si>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</si>
  <si>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</si>
  <si>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</si>
  <si>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</si>
  <si>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</si>
  <si>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</si>
  <si>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</si>
  <si>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</si>
  <si>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兵庫県洲本市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</si>
  <si>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</si>
  <si>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</si>
  <si>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</si>
  <si>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</si>
  <si>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</si>
  <si>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</si>
  <si>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</si>
  <si>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</si>
  <si>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</si>
  <si>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</si>
  <si>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</si>
  <si>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</si>
  <si>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</si>
  <si>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</si>
  <si>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</si>
  <si>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</si>
  <si>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</si>
  <si>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</si>
  <si>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</si>
  <si>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</si>
  <si>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</si>
  <si>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</si>
  <si>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</si>
  <si>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</si>
  <si>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</si>
  <si>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</si>
  <si>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</si>
  <si>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</si>
  <si>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</si>
  <si>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</si>
  <si>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</si>
  <si>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</si>
  <si>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</si>
  <si>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</si>
  <si>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</si>
  <si>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</si>
  <si>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</si>
  <si>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</si>
  <si>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</si>
  <si>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</si>
  <si>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</si>
  <si>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</si>
  <si>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</si>
  <si>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</si>
  <si>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</si>
  <si>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</si>
  <si>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</si>
  <si>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</si>
  <si>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</si>
  <si>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</si>
  <si>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</si>
  <si>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</si>
  <si>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</si>
  <si>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</si>
  <si>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</si>
  <si>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</si>
  <si>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</si>
  <si>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</si>
  <si>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</si>
  <si>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</si>
  <si>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</si>
  <si>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</si>
  <si>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</si>
  <si>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</si>
  <si>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</si>
  <si>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</si>
  <si>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</si>
  <si>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</si>
  <si>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</si>
  <si>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</si>
  <si>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</si>
  <si>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</si>
  <si>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</si>
  <si>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</si>
  <si>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</si>
  <si>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</si>
  <si>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</si>
  <si>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</si>
  <si>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</si>
  <si>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</si>
  <si>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</si>
  <si>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</si>
  <si>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</si>
  <si>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</si>
  <si>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</si>
  <si>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</si>
  <si>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</si>
  <si>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</si>
  <si>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</si>
  <si>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</si>
  <si>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</si>
  <si>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</si>
  <si>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</si>
  <si>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</si>
  <si>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</si>
  <si>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</si>
  <si>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</si>
  <si>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</si>
  <si>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</si>
  <si>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</si>
  <si>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</si>
  <si>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</si>
  <si>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</si>
  <si>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</si>
  <si>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</si>
  <si>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</si>
  <si>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</si>
  <si>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</si>
  <si>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</si>
  <si>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</si>
  <si>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</si>
  <si>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</si>
  <si>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</si>
  <si>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</si>
  <si>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</si>
  <si>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</si>
  <si>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</si>
  <si>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</si>
  <si>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</si>
  <si>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</si>
  <si>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</si>
  <si>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</si>
  <si>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</si>
  <si>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</si>
  <si>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</si>
  <si>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</si>
  <si>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</si>
  <si>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</si>
  <si>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</si>
  <si>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</si>
  <si>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</si>
  <si>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</si>
  <si>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</si>
  <si>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</si>
  <si>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</si>
  <si>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</si>
  <si>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</si>
  <si>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</si>
  <si>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</si>
  <si>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</si>
  <si>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</si>
  <si>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</si>
  <si>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</si>
  <si>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</si>
  <si>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</si>
  <si>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</si>
  <si>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</si>
  <si>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</si>
  <si>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</si>
  <si>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</si>
  <si>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</si>
  <si>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兵庫県洲本市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</si>
  <si>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</si>
  <si>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</si>
  <si>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</si>
  <si>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</si>
  <si>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</si>
  <si>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</si>
  <si>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</si>
  <si>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</si>
  <si>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</si>
  <si>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</si>
  <si>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</si>
  <si>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</si>
  <si>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</si>
  <si>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</si>
  <si>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</si>
  <si>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</si>
  <si>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</si>
  <si>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</si>
  <si>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</si>
  <si>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</si>
  <si>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</si>
  <si>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</si>
  <si>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</si>
  <si>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</si>
  <si>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</si>
  <si>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</si>
  <si>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</si>
  <si>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</si>
  <si>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</si>
  <si>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</si>
  <si>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</si>
  <si>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</si>
  <si>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</si>
  <si>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</si>
  <si>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</si>
  <si>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</si>
  <si>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</si>
  <si>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</si>
  <si>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</si>
  <si>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</si>
  <si>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</si>
  <si>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土地取得造成事業会計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</si>
  <si>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</si>
  <si>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</si>
  <si>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</si>
  <si>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</si>
  <si>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</si>
  <si>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</si>
  <si>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</si>
  <si>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</si>
  <si>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</si>
  <si>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</si>
  <si>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</si>
  <si>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</si>
  <si>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</si>
  <si>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</si>
  <si>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</si>
  <si>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</si>
  <si>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</si>
  <si>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</si>
  <si>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</si>
  <si>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</si>
  <si>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</si>
  <si>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</si>
  <si>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</si>
  <si>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</si>
  <si>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</si>
  <si>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</si>
  <si>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</si>
  <si>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</si>
  <si>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</si>
  <si>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</si>
  <si>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</si>
  <si>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</si>
  <si>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</si>
  <si>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</si>
  <si>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</si>
  <si>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</si>
  <si>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</si>
  <si>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</si>
  <si>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</si>
  <si>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</si>
  <si>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</si>
  <si>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</si>
  <si>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</si>
  <si>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</si>
  <si>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</si>
  <si>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</si>
  <si>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</si>
  <si>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</si>
  <si>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</si>
  <si>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</si>
  <si>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</si>
  <si>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</si>
  <si>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</si>
  <si>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</si>
  <si>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</si>
  <si>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</si>
  <si>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</si>
  <si>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</si>
  <si>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</si>
  <si>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</si>
  <si>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</si>
  <si>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</si>
  <si>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</si>
  <si>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</si>
  <si>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</si>
  <si>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</si>
  <si>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</si>
  <si>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</si>
  <si>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</si>
  <si>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</si>
  <si>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</si>
  <si>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</si>
  <si>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</si>
  <si>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</si>
  <si>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</si>
  <si>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</si>
  <si>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</si>
  <si>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</si>
  <si>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</si>
  <si>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</si>
  <si>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</si>
  <si>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</si>
  <si>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</si>
  <si>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</si>
  <si>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</si>
  <si>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</si>
  <si>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</si>
  <si>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</si>
  <si>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</si>
  <si>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</si>
  <si>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</si>
  <si>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</si>
  <si>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</si>
  <si>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</si>
  <si>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</si>
  <si>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</si>
  <si>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</si>
  <si>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</si>
  <si>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</si>
  <si>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</si>
  <si>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</si>
  <si>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</si>
  <si>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</si>
  <si>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</si>
  <si>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</si>
  <si>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</si>
  <si>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</si>
  <si>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</si>
  <si>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</si>
  <si>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</si>
  <si>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</si>
  <si>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</si>
  <si>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</si>
  <si>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</si>
  <si>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</si>
  <si>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</si>
  <si>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</si>
  <si>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</si>
  <si>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</si>
  <si>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</si>
  <si>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</si>
  <si>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</si>
  <si>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</si>
  <si>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</si>
  <si>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</si>
  <si>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</si>
  <si>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</si>
  <si>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</si>
  <si>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</si>
  <si>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</si>
  <si>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</si>
  <si>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</si>
  <si>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</si>
  <si>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</si>
  <si>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</si>
  <si>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</si>
  <si>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</si>
  <si>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</si>
  <si>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</si>
  <si>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</si>
  <si>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</si>
  <si>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</si>
  <si>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</si>
  <si>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</si>
  <si>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</si>
  <si>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2.29</t>
  </si>
  <si>
    <t>▲ 0.96</t>
  </si>
  <si>
    <t>▲ 1.19</t>
  </si>
  <si>
    <t>土地取得造成事業会計</t>
  </si>
  <si>
    <t>一般会計</t>
  </si>
  <si>
    <t>介護保険特別会計</t>
  </si>
  <si>
    <t>国民健康保険特別会計</t>
  </si>
  <si>
    <t>介護サービス事業会計</t>
  </si>
  <si>
    <t>下水道事業会計</t>
  </si>
  <si>
    <t>後期高齢者医療特別会計</t>
  </si>
  <si>
    <t>駐車場事業会計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</si>
  <si>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</si>
  <si>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</si>
  <si>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</si>
  <si>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</si>
  <si>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</si>
  <si>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</si>
  <si>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</si>
  <si>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</si>
  <si>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</si>
  <si>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</si>
  <si>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</si>
  <si>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</si>
  <si>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</si>
  <si>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</si>
  <si>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</si>
  <si>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</si>
  <si>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</si>
  <si>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</si>
  <si>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</si>
  <si>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</si>
  <si>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</si>
  <si>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</si>
  <si>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</si>
  <si>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</si>
  <si>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</si>
  <si>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</si>
  <si>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ふるさと洲本もっともっと応援基金</t>
  </si>
  <si>
    <t>地域振興基金</t>
  </si>
  <si>
    <t>つながり基金</t>
  </si>
  <si>
    <t>過疎地域持続的発展基金</t>
    <rPh sb="4" eb="7">
      <t>ジゾクテキ</t>
    </rPh>
    <rPh sb="7" eb="9">
      <t>ハッテン</t>
    </rPh>
    <phoneticPr fontId="2"/>
  </si>
  <si>
    <t>開発関連公共施設等整備基金</t>
    <rPh sb="0" eb="2">
      <t>カイハツ</t>
    </rPh>
    <rPh sb="2" eb="4">
      <t>カンレン</t>
    </rPh>
    <rPh sb="4" eb="6">
      <t>コウキョウ</t>
    </rPh>
    <rPh sb="6" eb="9">
      <t>シセツナド</t>
    </rPh>
    <rPh sb="9" eb="11">
      <t>セイビ</t>
    </rPh>
    <rPh sb="11" eb="13">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</si>
  <si>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</si>
  <si>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</si>
  <si>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</si>
  <si>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</si>
  <si>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</si>
  <si>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将来負担比率と実質公債費比率はともに類似団体内平均値を上回っている。
将来負担比率は、地方債の償還進捗、新規地方債の発行抑制により地方債現在高が減少したことにより、前年度と比べ0.5ポイント減少した。
実質公債費比率（直近３ヵ年の単年度実質公債費比率平均）は、地方債の発行抑制により、元利償還金が減少したことにより、前年度と比べ0.6ポイント減少した。今後も引き続き、地方債の発行抑制、積極的な繰上償還の実施を行うことにより、公債費負担の軽減に努める。</t>
    <rPh sb="43" eb="46">
      <t>チホウサイ</t>
    </rPh>
    <rPh sb="47" eb="49">
      <t>ショウカン</t>
    </rPh>
    <rPh sb="49" eb="51">
      <t>シンチョク</t>
    </rPh>
    <rPh sb="52" eb="54">
      <t>シンキ</t>
    </rPh>
    <rPh sb="54" eb="57">
      <t>チホウサイ</t>
    </rPh>
    <rPh sb="58" eb="60">
      <t>ハッコウ</t>
    </rPh>
    <rPh sb="60" eb="62">
      <t>ヨクセイ</t>
    </rPh>
    <rPh sb="65" eb="68">
      <t>チホウサイ</t>
    </rPh>
    <rPh sb="68" eb="70">
      <t>ゲンザイ</t>
    </rPh>
    <rPh sb="70" eb="71">
      <t>ダカ</t>
    </rPh>
    <rPh sb="72" eb="74">
      <t>ゲンショウ</t>
    </rPh>
    <rPh sb="95" eb="97">
      <t>ゲンショウ</t>
    </rPh>
    <rPh sb="130" eb="133">
      <t>チホウサイ</t>
    </rPh>
    <rPh sb="134" eb="136">
      <t>ハッコウ</t>
    </rPh>
    <rPh sb="136" eb="138">
      <t>ヨクセイ</t>
    </rPh>
    <rPh sb="142" eb="144">
      <t>ガンリ</t>
    </rPh>
    <rPh sb="144" eb="147">
      <t>ショウカンキン</t>
    </rPh>
    <rPh sb="148" eb="150">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</si>
  <si>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</si>
  <si>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</si>
  <si>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</si>
  <si>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有形固定資産減価償却率は類似団体内平均値と比較して若干下回っており、将来負担比率は近年改善しつつあるが類似団体平均を大きく上回っている状況が続いている。
公共施設等の老朽化に伴う大規模改修等が今後予測されるため、公共施設及びインフラ資産の適切な維持管理に努める。
将来負担比率は、繰上償還による地方債残高の減等により減少傾向となっており、今後も公債費負担の軽減に努める。</t>
    <rPh sb="67" eb="69">
      <t>ジョウキョウ</t>
    </rPh>
    <rPh sb="70" eb="71">
      <t>ツヅ</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</si>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</sst>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3C6C-431B-8310-B0005C16B8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47050</c:v>
                </c:pt>
                <c:pt idx="1">
                  <c:v>46955</c:v>
                </c:pt>
                <c:pt idx="2">
                  <c:v>68633</c:v>
                </c:pt>
                <c:pt idx="3">
                  <c:v>75829</c:v>
                </c:pt>
                <c:pt idx="4">
                  <c:v>76710</c:v>
                </c:pt>
              </c:numCache>
            </c:numRef>
          </c:val>
          <c:smooth val="0"/>
          <c:extLst>
            <c:ext xmlns:c16="http://schemas.microsoft.com/office/drawing/2014/chart" uri="{C3380CC4-5D6E-409C-BE32-E72D297353CC}">
              <c16:uniqueId val="{00000001-3C6C-431B-8310-B0005C16B8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1.76</c:v>
                </c:pt>
                <c:pt idx="1">
                  <c:v>2.12</c:v>
                </c:pt>
                <c:pt idx="2">
                  <c:v>0.79</c:v>
                </c:pt>
                <c:pt idx="3">
                  <c:v>4.43</c:v>
                </c:pt>
                <c:pt idx="4">
                  <c:v>5.53</c:v>
                </c:pt>
              </c:numCache>
            </c:numRef>
          </c:val>
          <c:extLst>
            <c:ext xmlns:c16="http://schemas.microsoft.com/office/drawing/2014/chart" uri="{C3380CC4-5D6E-409C-BE32-E72D297353CC}">
              <c16:uniqueId val="{00000000-C6A2-4032-A898-241836E55A0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21.15</c:v>
                </c:pt>
                <c:pt idx="1">
                  <c:v>19.95</c:v>
                </c:pt>
                <c:pt idx="2">
                  <c:v>19.93</c:v>
                </c:pt>
                <c:pt idx="3">
                  <c:v>19.87</c:v>
                </c:pt>
                <c:pt idx="4">
                  <c:v>22.53</c:v>
                </c:pt>
              </c:numCache>
            </c:numRef>
          </c:val>
          <c:extLst>
            <c:ext xmlns:c16="http://schemas.microsoft.com/office/drawing/2014/chart" uri="{C3380CC4-5D6E-409C-BE32-E72D297353CC}">
              <c16:uniqueId val="{00000001-C6A2-4032-A898-241836E55A0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-2.29</c:v>
                </c:pt>
                <c:pt idx="1">
                  <c:v>-0.96</c:v>
                </c:pt>
                <c:pt idx="2">
                  <c:v>-1.19</c:v>
                </c:pt>
                <c:pt idx="3">
                  <c:v>6.93</c:v>
                </c:pt>
                <c:pt idx="4">
                  <c:v>3.39</c:v>
                </c:pt>
              </c:numCache>
            </c:numRef>
          </c:val>
          <c:smooth val="0"/>
          <c:extLst>
            <c:ext xmlns:c16="http://schemas.microsoft.com/office/drawing/2014/chart" uri="{C3380CC4-5D6E-409C-BE32-E72D297353CC}">
              <c16:uniqueId val="{00000002-C6A2-4032-A898-241836E55A0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9E8-49E3-835B-CEDBE7C0F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E8-49E3-835B-CEDBE7C0F69A}"/>
            </c:ext>
          </c:extLst>
        </c:ser>
        <c:ser>
          <c:idx val="2"/>
          <c:order val="2"/>
          <c:tx>
            <c:strRef>
              <c:f>データシート!$A$29</c:f>
              <c:strCache>
                <c:ptCount val="1"/>
                <c:pt idx="0">
                  <c:v>駐車場事業会計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0.26</c:v>
                </c:pt>
                <c:pt idx="4">
                  <c:v>#N/A</c:v>
                </c:pt>
                <c:pt idx="5">
                  <c:v>0.22</c:v>
                </c:pt>
                <c:pt idx="6">
                  <c:v>#N/A</c:v>
                </c:pt>
                <c:pt idx="7">
                  <c:v>0.18</c:v>
                </c:pt>
                <c:pt idx="8">
                  <c:v>#N/A</c:v>
                </c:pt>
                <c:pt idx="9">
                  <c:v>0.19</c:v>
                </c:pt>
              </c:numCache>
            </c:numRef>
          </c:val>
          <c:extLst>
            <c:ext xmlns:c16="http://schemas.microsoft.com/office/drawing/2014/chart" uri="{C3380CC4-5D6E-409C-BE32-E72D297353CC}">
              <c16:uniqueId val="{00000002-09E8-49E3-835B-CEDBE7C0F69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0.13</c:v>
                </c:pt>
                <c:pt idx="4">
                  <c:v>#N/A</c:v>
                </c:pt>
                <c:pt idx="5">
                  <c:v>0.13</c:v>
                </c:pt>
                <c:pt idx="6">
                  <c:v>#N/A</c:v>
                </c:pt>
                <c:pt idx="7">
                  <c:v>0.14000000000000001</c:v>
                </c:pt>
                <c:pt idx="8">
                  <c:v>#N/A</c:v>
                </c:pt>
                <c:pt idx="9">
                  <c:v>0.32</c:v>
                </c:pt>
              </c:numCache>
            </c:numRef>
          </c:val>
          <c:extLst>
            <c:ext xmlns:c16="http://schemas.microsoft.com/office/drawing/2014/chart" uri="{C3380CC4-5D6E-409C-BE32-E72D297353CC}">
              <c16:uniqueId val="{00000003-09E8-49E3-835B-CEDBE7C0F69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0.33</c:v>
                </c:pt>
                <c:pt idx="2">
                  <c:v>#N/A</c:v>
                </c:pt>
                <c:pt idx="3">
                  <c:v>0.5</c:v>
                </c:pt>
                <c:pt idx="4">
                  <c:v>#N/A</c:v>
                </c:pt>
                <c:pt idx="5">
                  <c:v>0.13</c:v>
                </c:pt>
                <c:pt idx="6">
                  <c:v>#N/A</c:v>
                </c:pt>
                <c:pt idx="7">
                  <c:v>0.71</c:v>
                </c:pt>
                <c:pt idx="8">
                  <c:v>#N/A</c:v>
                </c:pt>
                <c:pt idx="9">
                  <c:v>0.34</c:v>
                </c:pt>
              </c:numCache>
            </c:numRef>
          </c:val>
          <c:extLst>
            <c:ext xmlns:c16="http://schemas.microsoft.com/office/drawing/2014/chart" uri="{C3380CC4-5D6E-409C-BE32-E72D297353CC}">
              <c16:uniqueId val="{00000004-09E8-49E3-835B-CEDBE7C0F69A}"/>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0.71</c:v>
                </c:pt>
                <c:pt idx="2">
                  <c:v>#N/A</c:v>
                </c:pt>
                <c:pt idx="3">
                  <c:v>0.68</c:v>
                </c:pt>
                <c:pt idx="4">
                  <c:v>#N/A</c:v>
                </c:pt>
                <c:pt idx="5">
                  <c:v>0.71</c:v>
                </c:pt>
                <c:pt idx="6">
                  <c:v>#N/A</c:v>
                </c:pt>
                <c:pt idx="7">
                  <c:v>0.61</c:v>
                </c:pt>
                <c:pt idx="8">
                  <c:v>#N/A</c:v>
                </c:pt>
                <c:pt idx="9">
                  <c:v>0.59</c:v>
                </c:pt>
              </c:numCache>
            </c:numRef>
          </c:val>
          <c:extLst>
            <c:ext xmlns:c16="http://schemas.microsoft.com/office/drawing/2014/chart" uri="{C3380CC4-5D6E-409C-BE32-E72D297353CC}">
              <c16:uniqueId val="{00000005-09E8-49E3-835B-CEDBE7C0F69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0.92</c:v>
                </c:pt>
                <c:pt idx="2">
                  <c:v>#N/A</c:v>
                </c:pt>
                <c:pt idx="3">
                  <c:v>0.77</c:v>
                </c:pt>
                <c:pt idx="4">
                  <c:v>#N/A</c:v>
                </c:pt>
                <c:pt idx="5">
                  <c:v>0.36</c:v>
                </c:pt>
                <c:pt idx="6">
                  <c:v>#N/A</c:v>
                </c:pt>
                <c:pt idx="7">
                  <c:v>0.57999999999999996</c:v>
                </c:pt>
                <c:pt idx="8">
                  <c:v>#N/A</c:v>
                </c:pt>
                <c:pt idx="9">
                  <c:v>0.8</c:v>
                </c:pt>
              </c:numCache>
            </c:numRef>
          </c:val>
          <c:extLst>
            <c:ext xmlns:c16="http://schemas.microsoft.com/office/drawing/2014/chart" uri="{C3380CC4-5D6E-409C-BE32-E72D297353CC}">
              <c16:uniqueId val="{00000006-09E8-49E3-835B-CEDBE7C0F69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1.04</c:v>
                </c:pt>
                <c:pt idx="2">
                  <c:v>#N/A</c:v>
                </c:pt>
                <c:pt idx="3">
                  <c:v>0.32</c:v>
                </c:pt>
                <c:pt idx="4">
                  <c:v>#N/A</c:v>
                </c:pt>
                <c:pt idx="5">
                  <c:v>0.3</c:v>
                </c:pt>
                <c:pt idx="6">
                  <c:v>#N/A</c:v>
                </c:pt>
                <c:pt idx="7">
                  <c:v>1.0900000000000001</c:v>
                </c:pt>
                <c:pt idx="8">
                  <c:v>#N/A</c:v>
                </c:pt>
                <c:pt idx="9">
                  <c:v>1.28</c:v>
                </c:pt>
              </c:numCache>
            </c:numRef>
          </c:val>
          <c:extLst>
            <c:ext xmlns:c16="http://schemas.microsoft.com/office/drawing/2014/chart" uri="{C3380CC4-5D6E-409C-BE32-E72D297353CC}">
              <c16:uniqueId val="{00000007-09E8-49E3-835B-CEDBE7C0F6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1.75</c:v>
                </c:pt>
                <c:pt idx="2">
                  <c:v>#N/A</c:v>
                </c:pt>
                <c:pt idx="3">
                  <c:v>2.12</c:v>
                </c:pt>
                <c:pt idx="4">
                  <c:v>#N/A</c:v>
                </c:pt>
                <c:pt idx="5">
                  <c:v>0.79</c:v>
                </c:pt>
                <c:pt idx="6">
                  <c:v>#N/A</c:v>
                </c:pt>
                <c:pt idx="7">
                  <c:v>4.43</c:v>
                </c:pt>
                <c:pt idx="8">
                  <c:v>#N/A</c:v>
                </c:pt>
                <c:pt idx="9">
                  <c:v>5.53</c:v>
                </c:pt>
              </c:numCache>
            </c:numRef>
          </c:val>
          <c:extLst>
            <c:ext xmlns:c16="http://schemas.microsoft.com/office/drawing/2014/chart" uri="{C3380CC4-5D6E-409C-BE32-E72D297353CC}">
              <c16:uniqueId val="{00000008-09E8-49E3-835B-CEDBE7C0F69A}"/>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6.68</c:v>
                </c:pt>
                <c:pt idx="2">
                  <c:v>#N/A</c:v>
                </c:pt>
                <c:pt idx="3">
                  <c:v>6.28</c:v>
                </c:pt>
                <c:pt idx="4">
                  <c:v>#N/A</c:v>
                </c:pt>
                <c:pt idx="5">
                  <c:v>8.9700000000000006</c:v>
                </c:pt>
                <c:pt idx="6">
                  <c:v>#N/A</c:v>
                </c:pt>
                <c:pt idx="7">
                  <c:v>9.0500000000000007</c:v>
                </c:pt>
                <c:pt idx="8">
                  <c:v>#N/A</c:v>
                </c:pt>
                <c:pt idx="9">
                  <c:v>8.52</c:v>
                </c:pt>
              </c:numCache>
            </c:numRef>
          </c:val>
          <c:extLst>
            <c:ext xmlns:c16="http://schemas.microsoft.com/office/drawing/2014/chart" uri="{C3380CC4-5D6E-409C-BE32-E72D297353CC}">
              <c16:uniqueId val="{00000009-09E8-49E3-835B-CEDBE7C0F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3151</c:v>
                </c:pt>
                <c:pt idx="5">
                  <c:v>3059</c:v>
                </c:pt>
                <c:pt idx="8">
                  <c:v>2775</c:v>
                </c:pt>
                <c:pt idx="11">
                  <c:v>2914</c:v>
                </c:pt>
                <c:pt idx="14">
                  <c:v>2742</c:v>
                </c:pt>
              </c:numCache>
            </c:numRef>
          </c:val>
          <c:extLst>
            <c:ext xmlns:c16="http://schemas.microsoft.com/office/drawing/2014/chart" uri="{C3380CC4-5D6E-409C-BE32-E72D297353CC}">
              <c16:uniqueId val="{00000000-338B-4910-9770-B7C10658ED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338B-4910-9770-B7C10658ED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c:v>
                </c:pt>
                <c:pt idx="3">
                  <c:v>12</c:v>
                </c:pt>
                <c:pt idx="6">
                  <c:v>12</c:v>
                </c:pt>
                <c:pt idx="9">
                  <c:v>12</c:v>
                </c:pt>
                <c:pt idx="12">
                  <c:v>12</c:v>
                </c:pt>
              </c:numCache>
            </c:numRef>
          </c:val>
          <c:extLst>
            <c:ext xmlns:c16="http://schemas.microsoft.com/office/drawing/2014/chart" uri="{C3380CC4-5D6E-409C-BE32-E72D297353CC}">
              <c16:uniqueId val="{00000002-338B-4910-9770-B7C10658ED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262</c:v>
                </c:pt>
                <c:pt idx="3">
                  <c:v>223</c:v>
                </c:pt>
                <c:pt idx="6">
                  <c:v>266</c:v>
                </c:pt>
                <c:pt idx="9">
                  <c:v>196</c:v>
                </c:pt>
                <c:pt idx="12">
                  <c:v>178</c:v>
                </c:pt>
              </c:numCache>
            </c:numRef>
          </c:val>
          <c:extLst>
            <c:ext xmlns:c16="http://schemas.microsoft.com/office/drawing/2014/chart" uri="{C3380CC4-5D6E-409C-BE32-E72D297353CC}">
              <c16:uniqueId val="{00000003-338B-4910-9770-B7C10658ED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613</c:v>
                </c:pt>
                <c:pt idx="3">
                  <c:v>611</c:v>
                </c:pt>
                <c:pt idx="6">
                  <c:v>569</c:v>
                </c:pt>
                <c:pt idx="9">
                  <c:v>545</c:v>
                </c:pt>
                <c:pt idx="12">
                  <c:v>537</c:v>
                </c:pt>
              </c:numCache>
            </c:numRef>
          </c:val>
          <c:extLst>
            <c:ext xmlns:c16="http://schemas.microsoft.com/office/drawing/2014/chart" uri="{C3380CC4-5D6E-409C-BE32-E72D297353CC}">
              <c16:uniqueId val="{00000004-338B-4910-9770-B7C10658ED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B-4910-9770-B7C10658ED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8B-4910-9770-B7C10658ED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3734</c:v>
                </c:pt>
                <c:pt idx="3">
                  <c:v>3673</c:v>
                </c:pt>
                <c:pt idx="6">
                  <c:v>3477</c:v>
                </c:pt>
                <c:pt idx="9">
                  <c:v>3603</c:v>
                </c:pt>
                <c:pt idx="12">
                  <c:v>3363</c:v>
                </c:pt>
              </c:numCache>
            </c:numRef>
          </c:val>
          <c:extLst>
            <c:ext xmlns:c16="http://schemas.microsoft.com/office/drawing/2014/chart" uri="{C3380CC4-5D6E-409C-BE32-E72D297353CC}">
              <c16:uniqueId val="{00000007-338B-4910-9770-B7C10658ED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1470</c:v>
                </c:pt>
                <c:pt idx="2">
                  <c:v>#N/A</c:v>
                </c:pt>
                <c:pt idx="3">
                  <c:v>#N/A</c:v>
                </c:pt>
                <c:pt idx="4">
                  <c:v>1460</c:v>
                </c:pt>
                <c:pt idx="5">
                  <c:v>#N/A</c:v>
                </c:pt>
                <c:pt idx="6">
                  <c:v>#N/A</c:v>
                </c:pt>
                <c:pt idx="7">
                  <c:v>1549</c:v>
                </c:pt>
                <c:pt idx="8">
                  <c:v>#N/A</c:v>
                </c:pt>
                <c:pt idx="9">
                  <c:v>#N/A</c:v>
                </c:pt>
                <c:pt idx="10">
                  <c:v>1442</c:v>
                </c:pt>
                <c:pt idx="11">
                  <c:v>#N/A</c:v>
                </c:pt>
                <c:pt idx="12">
                  <c:v>#N/A</c:v>
                </c:pt>
                <c:pt idx="13">
                  <c:v>1349</c:v>
                </c:pt>
                <c:pt idx="14">
                  <c:v>#N/A</c:v>
                </c:pt>
              </c:numCache>
            </c:numRef>
          </c:val>
          <c:smooth val="0"/>
          <c:extLst>
            <c:ext xmlns:c16="http://schemas.microsoft.com/office/drawing/2014/chart" uri="{C3380CC4-5D6E-409C-BE32-E72D297353CC}">
              <c16:uniqueId val="{00000008-338B-4910-9770-B7C10658ED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26789</c:v>
                </c:pt>
                <c:pt idx="5">
                  <c:v>25678</c:v>
                </c:pt>
                <c:pt idx="8">
                  <c:v>25479</c:v>
                </c:pt>
                <c:pt idx="11">
                  <c:v>24758</c:v>
                </c:pt>
                <c:pt idx="14">
                  <c:v>24740</c:v>
                </c:pt>
              </c:numCache>
            </c:numRef>
          </c:val>
          <c:extLst>
            <c:ext xmlns:c16="http://schemas.microsoft.com/office/drawing/2014/chart" uri="{C3380CC4-5D6E-409C-BE32-E72D297353CC}">
              <c16:uniqueId val="{00000000-51DE-4AFB-8930-041A746CD7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5854</c:v>
                </c:pt>
                <c:pt idx="5">
                  <c:v>5626</c:v>
                </c:pt>
                <c:pt idx="8">
                  <c:v>5258</c:v>
                </c:pt>
                <c:pt idx="11">
                  <c:v>5157</c:v>
                </c:pt>
                <c:pt idx="14">
                  <c:v>4864</c:v>
                </c:pt>
              </c:numCache>
            </c:numRef>
          </c:val>
          <c:extLst>
            <c:ext xmlns:c16="http://schemas.microsoft.com/office/drawing/2014/chart" uri="{C3380CC4-5D6E-409C-BE32-E72D297353CC}">
              <c16:uniqueId val="{00000001-51DE-4AFB-8930-041A746CD7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5228</c:v>
                </c:pt>
                <c:pt idx="5">
                  <c:v>6046</c:v>
                </c:pt>
                <c:pt idx="8">
                  <c:v>7765</c:v>
                </c:pt>
                <c:pt idx="11">
                  <c:v>9370</c:v>
                </c:pt>
                <c:pt idx="14">
                  <c:v>7936</c:v>
                </c:pt>
              </c:numCache>
            </c:numRef>
          </c:val>
          <c:extLst>
            <c:ext xmlns:c16="http://schemas.microsoft.com/office/drawing/2014/chart" uri="{C3380CC4-5D6E-409C-BE32-E72D297353CC}">
              <c16:uniqueId val="{00000002-51DE-4AFB-8930-041A746CD7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DE-4AFB-8930-041A746CD7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DE-4AFB-8930-041A746CD7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DE-4AFB-8930-041A746CD7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2822</c:v>
                </c:pt>
                <c:pt idx="3">
                  <c:v>2838</c:v>
                </c:pt>
                <c:pt idx="6">
                  <c:v>2817</c:v>
                </c:pt>
                <c:pt idx="9">
                  <c:v>2811</c:v>
                </c:pt>
                <c:pt idx="12">
                  <c:v>2812</c:v>
                </c:pt>
              </c:numCache>
            </c:numRef>
          </c:val>
          <c:extLst>
            <c:ext xmlns:c16="http://schemas.microsoft.com/office/drawing/2014/chart" uri="{C3380CC4-5D6E-409C-BE32-E72D297353CC}">
              <c16:uniqueId val="{00000006-51DE-4AFB-8930-041A746CD7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3216</c:v>
                </c:pt>
                <c:pt idx="3">
                  <c:v>2787</c:v>
                </c:pt>
                <c:pt idx="6">
                  <c:v>2466</c:v>
                </c:pt>
                <c:pt idx="9">
                  <c:v>1991</c:v>
                </c:pt>
                <c:pt idx="12">
                  <c:v>1622</c:v>
                </c:pt>
              </c:numCache>
            </c:numRef>
          </c:val>
          <c:extLst>
            <c:ext xmlns:c16="http://schemas.microsoft.com/office/drawing/2014/chart" uri="{C3380CC4-5D6E-409C-BE32-E72D297353CC}">
              <c16:uniqueId val="{00000007-51DE-4AFB-8930-041A746CD7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11247</c:v>
                </c:pt>
                <c:pt idx="3">
                  <c:v>10863</c:v>
                </c:pt>
                <c:pt idx="6">
                  <c:v>10265</c:v>
                </c:pt>
                <c:pt idx="9">
                  <c:v>10766</c:v>
                </c:pt>
                <c:pt idx="12">
                  <c:v>10189</c:v>
                </c:pt>
              </c:numCache>
            </c:numRef>
          </c:val>
          <c:extLst>
            <c:ext xmlns:c16="http://schemas.microsoft.com/office/drawing/2014/chart" uri="{C3380CC4-5D6E-409C-BE32-E72D297353CC}">
              <c16:uniqueId val="{00000008-51DE-4AFB-8930-041A746CD7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63</c:v>
                </c:pt>
                <c:pt idx="3">
                  <c:v>51</c:v>
                </c:pt>
                <c:pt idx="6">
                  <c:v>39</c:v>
                </c:pt>
                <c:pt idx="9">
                  <c:v>27</c:v>
                </c:pt>
                <c:pt idx="12">
                  <c:v>15</c:v>
                </c:pt>
              </c:numCache>
            </c:numRef>
          </c:val>
          <c:extLst>
            <c:ext xmlns:c16="http://schemas.microsoft.com/office/drawing/2014/chart" uri="{C3380CC4-5D6E-409C-BE32-E72D297353CC}">
              <c16:uniqueId val="{00000009-51DE-4AFB-8930-041A746CD7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32613</c:v>
                </c:pt>
                <c:pt idx="3">
                  <c:v>30629</c:v>
                </c:pt>
                <c:pt idx="6">
                  <c:v>29574</c:v>
                </c:pt>
                <c:pt idx="9">
                  <c:v>28694</c:v>
                </c:pt>
                <c:pt idx="12">
                  <c:v>27753</c:v>
                </c:pt>
              </c:numCache>
            </c:numRef>
          </c:val>
          <c:extLst>
            <c:ext xmlns:c16="http://schemas.microsoft.com/office/drawing/2014/chart" uri="{C3380CC4-5D6E-409C-BE32-E72D297353CC}">
              <c16:uniqueId val="{0000000A-51DE-4AFB-8930-041A746CD7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12090</c:v>
                </c:pt>
                <c:pt idx="2">
                  <c:v>#N/A</c:v>
                </c:pt>
                <c:pt idx="3">
                  <c:v>#N/A</c:v>
                </c:pt>
                <c:pt idx="4">
                  <c:v>9818</c:v>
                </c:pt>
                <c:pt idx="5">
                  <c:v>#N/A</c:v>
                </c:pt>
                <c:pt idx="6">
                  <c:v>#N/A</c:v>
                </c:pt>
                <c:pt idx="7">
                  <c:v>6659</c:v>
                </c:pt>
                <c:pt idx="8">
                  <c:v>#N/A</c:v>
                </c:pt>
                <c:pt idx="9">
                  <c:v>#N/A</c:v>
                </c:pt>
                <c:pt idx="10">
                  <c:v>5003</c:v>
                </c:pt>
                <c:pt idx="11">
                  <c:v>#N/A</c:v>
                </c:pt>
                <c:pt idx="12">
                  <c:v>#N/A</c:v>
                </c:pt>
                <c:pt idx="13">
                  <c:v>4852</c:v>
                </c:pt>
                <c:pt idx="14">
                  <c:v>#N/A</c:v>
                </c:pt>
              </c:numCache>
            </c:numRef>
          </c:val>
          <c:smooth val="0"/>
          <c:extLst>
            <c:ext xmlns:c16="http://schemas.microsoft.com/office/drawing/2014/chart" uri="{C3380CC4-5D6E-409C-BE32-E72D297353CC}">
              <c16:uniqueId val="{0000000B-51DE-4AFB-8930-041A746CD7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2573</c:v>
                </c:pt>
                <c:pt idx="1">
                  <c:v>2633</c:v>
                </c:pt>
                <c:pt idx="2">
                  <c:v>2941</c:v>
                </c:pt>
              </c:numCache>
            </c:numRef>
          </c:val>
          <c:extLst>
            <c:ext xmlns:c16="http://schemas.microsoft.com/office/drawing/2014/chart" uri="{C3380CC4-5D6E-409C-BE32-E72D297353CC}">
              <c16:uniqueId val="{00000000-0E16-4112-9399-8025462DD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91</c:v>
                </c:pt>
                <c:pt idx="1">
                  <c:v>92</c:v>
                </c:pt>
                <c:pt idx="2">
                  <c:v>92</c:v>
                </c:pt>
              </c:numCache>
            </c:numRef>
          </c:val>
          <c:extLst>
            <c:ext xmlns:c16="http://schemas.microsoft.com/office/drawing/2014/chart" uri="{C3380CC4-5D6E-409C-BE32-E72D297353CC}">
              <c16:uniqueId val="{00000001-0E16-4112-9399-8025462DD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4724</c:v>
                </c:pt>
                <c:pt idx="1">
                  <c:v>6247</c:v>
                </c:pt>
                <c:pt idx="2">
                  <c:v>4416</c:v>
                </c:pt>
              </c:numCache>
            </c:numRef>
          </c:val>
          <c:extLst>
            <c:ext xmlns:c16="http://schemas.microsoft.com/office/drawing/2014/chart" uri="{C3380CC4-5D6E-409C-BE32-E72D297353CC}">
              <c16:uniqueId val="{00000002-0E16-4112-9399-8025462DDC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{4497D205-7218-403B-8589-B482270D9E78}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EAB-4847-B18F-18425FFB4E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{F255ADAE-C836-40FA-B7BB-BA4B061D433D}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AB-4847-B18F-18425FFB4E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{76E78A07-D530-4854-A006-75012BC20776}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AB-4847-B18F-18425FFB4E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{CD1FC121-B393-4B8F-AE64-B6C63925E4EE}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AB-4847-B18F-18425FFB4E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{BC83C3C3-9A0E-4688-AAE9-5029FBE6B234}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AB-4847-B18F-18425FFB4EC8}"/>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{A4D4EB7A-37FF-4C65-962A-C45809E1FFBF}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EAB-4847-B18F-18425FFB4EC8}"/>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{6A3970D2-0DA5-4353-9F1E-2A36795C802F}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EAB-4847-B18F-18425FFB4EC8}"/>
                </c:ext>
              </c:extLst>
            </c:dLbl>
            <c:dLbl>
              <c:idx val="24"/>
              <c:layout>
                <c:manualLayout>
                  <c:x val="-4.163974042471779E-2"/>
                  <c:y val="-5.652948007350440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{6B735A86-F896-4464-8D68-64C6D4CF5923}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EAB-4847-B18F-18425FFB4EC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{E4A7A49F-EB3A-4777-BCB8-BA147673777D}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EAB-4847-B18F-18425FFB4E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58.3</c:v>
                </c:pt>
                <c:pt idx="16">
                  <c:v>60</c:v>
                </c:pt>
                <c:pt idx="24">
                  <c:v>61.8</c:v>
                </c:pt>
                <c:pt idx="32">
                  <c:v>63.4</c:v>
                </c:pt>
              </c:numCache>
            </c:numRef>
          </c:xVal>
          <c:yVal>
            <c:numRef>
              <c:f>公会計指標分析・財政指標組合せ分析表!$BP$51:$DC$51</c:f>
              <c:numCache>
                <c:formatCode>#,##0.0;"▲ "#,##0.0</c:formatCode>
                <c:ptCount val="40"/>
                <c:pt idx="0">
                  <c:v>116.8</c:v>
                </c:pt>
                <c:pt idx="8">
                  <c:v>95.9</c:v>
                </c:pt>
                <c:pt idx="16">
                  <c:v>62.8</c:v>
                </c:pt>
                <c:pt idx="24">
                  <c:v>45.6</c:v>
                </c:pt>
                <c:pt idx="32">
                  <c:v>45.1</c:v>
                </c:pt>
              </c:numCache>
            </c:numRef>
          </c:yVal>
          <c:smooth val="0"/>
          <c:extLst>
            <c:ext xmlns:c16="http://schemas.microsoft.com/office/drawing/2014/chart" uri="{C3380CC4-5D6E-409C-BE32-E72D297353CC}">
              <c16:uniqueId val="{00000009-8EAB-4847-B18F-18425FFB4E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6225965507811692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{7205E722-8F73-4062-925F-185E22A9F163}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EAB-4847-B18F-18425FFB4E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{8A3ADE52-44F2-4207-8659-62086C0B547A}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AB-4847-B18F-18425FFB4E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{2C67F642-2E55-4CC3-AB8F-2C85C1857D52}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AB-4847-B18F-18425FFB4E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{91CCE441-070A-4F02-90B0-8A28D5E3C448}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AB-4847-B18F-18425FFB4E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{DC6D10EB-F028-461E-8713-EC86AAC96B88}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AB-4847-B18F-18425FFB4EC8}"/>
                </c:ext>
              </c:extLst>
            </c:dLbl>
            <c:dLbl>
              <c:idx val="8"/>
              <c:layout>
                <c:manualLayout>
                  <c:x val="-3.7934985611994772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{E4A13595-68EA-4453-AD4B-033FED147307}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EAB-4847-B18F-18425FFB4EC8}"/>
                </c:ext>
              </c:extLst>
            </c:dLbl>
            <c:dLbl>
              <c:idx val="16"/>
              <c:layout>
                <c:manualLayout>
                  <c:x val="-2.2391760875750597E-2"/>
                  <c:y val="-7.29486041382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{626E8E75-BED3-4A53-9077-8430A0AA1D8E}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EAB-4847-B18F-18425FFB4EC8}"/>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{5AE1A233-BB0A-40FE-BDC2-17F2D73484CF}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EAB-4847-B18F-18425FFB4EC8}"/>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{D9FD4B43-411C-493B-9591-8F5376A4E90F}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EAB-4847-B18F-18425FFB4E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8EAB-4847-B18F-18425FFB4EC8}"/>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{F7EA9D98-7C4D-46DD-B986-46732F721826}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F22-419A-9E1B-46F83FDD9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{949CCBC0-5DE3-43CF-811A-F937FBEA5818}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22-419A-9E1B-46F83FDD9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{6EE6D3A6-8C9B-4452-8BE5-CCAE8B848DCD}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22-419A-9E1B-46F83FDD9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{503E2ECC-CB90-4300-BA47-C81739C860A1}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22-419A-9E1B-46F83FDD9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{AE5E687F-71FB-471A-8E28-3B13848AD581}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22-419A-9E1B-46F83FDD995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{90DB2147-988D-422B-AF82-39EDA72E44B6}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F22-419A-9E1B-46F83FDD995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{D2617072-D044-4333-A844-351685B75008}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F22-419A-9E1B-46F83FDD995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{6D8260EE-A117-41F5-95EE-7FDCD5FFEE7F}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F22-419A-9E1B-46F83FDD995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{28BB079D-5A9C-426D-BE5D-69C07C8D6204}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F22-419A-9E1B-46F83FDD9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14.8</c:v>
                </c:pt>
                <c:pt idx="16">
                  <c:v>14.3</c:v>
                </c:pt>
                <c:pt idx="24">
                  <c:v>14</c:v>
                </c:pt>
                <c:pt idx="32">
                  <c:v>13.4</c:v>
                </c:pt>
              </c:numCache>
            </c:numRef>
          </c:xVal>
          <c:yVal>
            <c:numRef>
              <c:f>公会計指標分析・財政指標組合せ分析表!$BP$73:$DC$73</c:f>
              <c:numCache>
                <c:formatCode>#,##0.0;"▲ "#,##0.0</c:formatCode>
                <c:ptCount val="40"/>
                <c:pt idx="0">
                  <c:v>116.8</c:v>
                </c:pt>
                <c:pt idx="8">
                  <c:v>95.9</c:v>
                </c:pt>
                <c:pt idx="16">
                  <c:v>62.8</c:v>
                </c:pt>
                <c:pt idx="24">
                  <c:v>45.6</c:v>
                </c:pt>
                <c:pt idx="32">
                  <c:v>45.1</c:v>
                </c:pt>
              </c:numCache>
            </c:numRef>
          </c:yVal>
          <c:smooth val="0"/>
          <c:extLst>
            <c:ext xmlns:c16="http://schemas.microsoft.com/office/drawing/2014/chart" uri="{C3380CC4-5D6E-409C-BE32-E72D297353CC}">
              <c16:uniqueId val="{00000009-CF22-419A-9E1B-46F83FDD99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585974312062347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{759F042B-DD9A-489A-A989-0C33BC914AB2}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F22-419A-9E1B-46F83FDD99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{4B1CB754-581B-4DBC-97B8-098D1D5DEE91}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22-419A-9E1B-46F83FDD9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{7C131776-9195-44F7-9BA8-14CFE92499DA}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22-419A-9E1B-46F83FDD9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{42A57796-9C75-4746-9DDB-E06FCBE77C2B}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22-419A-9E1B-46F83FDD9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{9947D102-ADDB-4C9D-9331-D88A22D2BF0B}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22-419A-9E1B-46F83FDD9959}"/>
                </c:ext>
              </c:extLst>
            </c:dLbl>
            <c:dLbl>
              <c:idx val="8"/>
              <c:layout>
                <c:manualLayout>
                  <c:x val="0"/>
                  <c:y val="1.585974312062343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{7392BC5B-DBA0-4930-8521-D3E817951058}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F22-419A-9E1B-46F83FDD995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{A6EC5A8C-70FF-49D5-AA16-9444599F3DD6}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F22-419A-9E1B-46F83FDD995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{026741E7-05FD-40A6-B25F-8CC48E274A3D}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F22-419A-9E1B-46F83FDD995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{03F5FD46-8052-48B0-B404-7BAE26E66F2D}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F22-419A-9E1B-46F83FDD9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CF22-419A-9E1B-46F83FDD9959}"/>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良い指数を維持しているものの、人口減少に伴う市税の減などが見込まれることから、第２次洲本市行政改革実施方策に基づき、一般事業費等の削減、事務改善の全庁的な推進を行うとともに、積極的な企業誘致や定住促進の実施、税収等の収納率の向上、新たな自主財源の確保等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27940</xdr:rowOff>
    </xdr:to>
    <xdr:cxnSp macro="">
      <xdr:nvCxnSpPr>
        <xdr:cNvPr id="67" name="直線コネクタ 66"/>
        <xdr:cNvCxnSpPr/>
      </xdr:nvCxnSpPr>
      <xdr:spPr>
        <a:xfrm>
          <a:off x="4114800" y="70332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xdr:cNvCxnSpPr/>
      </xdr:nvCxnSpPr>
      <xdr:spPr>
        <a:xfrm>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xdr:cNvCxnSpPr/>
      </xdr:nvCxnSpPr>
      <xdr:spPr>
        <a:xfrm flipV="1">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3810</xdr:rowOff>
    </xdr:from>
    <xdr:to>
      <xdr:col>11</xdr:col>
      <xdr:colOff>31750</xdr:colOff>
      <xdr:row>41</xdr:row>
      <xdr:rowOff>3810</xdr:rowOff>
    </xdr:to>
    <xdr:cxnSp macro="">
      <xdr:nvCxnSpPr>
        <xdr:cNvPr id="76" name="直線コネクタ 75"/>
        <xdr:cNvCxnSpPr/>
      </xdr:nvCxnSpPr>
      <xdr:spPr>
        <a:xfrm>
          <a:off x="1447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86" name="楕円 85"/>
        <xdr:cNvSpPr/>
      </xdr:nvSpPr>
      <xdr:spPr>
        <a:xfrm>
          <a:off x="4902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165117</xdr:rowOff>
    </xdr:from>
    <xdr:ext cx="762000" cy="259045"/>
    <xdr:sp macro="" textlink="">
      <xdr:nvSpPr>
        <xdr:cNvPr id="87" name="財政力該当値テキスト"/>
        <xdr:cNvSpPr txBox="1"/>
      </xdr:nvSpPr>
      <xdr:spPr>
        <a:xfrm>
          <a:off x="5041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100330</xdr:rowOff>
    </xdr:from>
    <xdr:to>
      <xdr:col>15</xdr:col>
      <xdr:colOff>133350</xdr:colOff>
      <xdr:row>41</xdr:row>
      <xdr:rowOff>30480</xdr:rowOff>
    </xdr:to>
    <xdr:sp macro="" textlink="">
      <xdr:nvSpPr>
        <xdr:cNvPr id="90" name="楕円 89"/>
        <xdr:cNvSpPr/>
      </xdr:nvSpPr>
      <xdr:spPr>
        <a:xfrm>
          <a:off x="3175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40657</xdr:rowOff>
    </xdr:from>
    <xdr:ext cx="762000" cy="259045"/>
    <xdr:sp macro="" textlink="">
      <xdr:nvSpPr>
        <xdr:cNvPr id="91" name="テキスト ボックス 90"/>
        <xdr:cNvSpPr txBox="1"/>
      </xdr:nvSpPr>
      <xdr:spPr>
        <a:xfrm>
          <a:off x="2844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124460</xdr:rowOff>
    </xdr:from>
    <xdr:to>
      <xdr:col>11</xdr:col>
      <xdr:colOff>82550</xdr:colOff>
      <xdr:row>41</xdr:row>
      <xdr:rowOff>54610</xdr:rowOff>
    </xdr:to>
    <xdr:sp macro="" textlink="">
      <xdr:nvSpPr>
        <xdr:cNvPr id="92" name="楕円 91"/>
        <xdr:cNvSpPr/>
      </xdr:nvSpPr>
      <xdr:spPr>
        <a:xfrm>
          <a:off x="2286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93" name="テキスト ボックス 92"/>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普通交付税の減や臨時財政対策債の減により、前年度と比べ９．７ポイント悪化した。</a:t>
          </a:r>
        </a:p>
        <a:p>
          <a:r>
            <a:rPr kumimoji="1" lang="ja-JP" altLang="en-US" sz="1300">
              <a:latin typeface="ＭＳ Ｐゴシック" panose="020B0600070205080204" pitchFamily="50" charset="-128"/>
              <a:ea typeface="ＭＳ Ｐゴシック" panose="020B0600070205080204" pitchFamily="50" charset="-128"/>
            </a:rPr>
            <a:t>　今後は、第２次洲本市行政改革実施方策に基づく義務的経費の削減、地方債の発行抑制により、公債費の軽減に努めるとともに、税収等の収納率の向上や新たな自主財源の確保に取り組み、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147683</xdr:rowOff>
    </xdr:from>
    <xdr:to>
      <xdr:col>23</xdr:col>
      <xdr:colOff>133350</xdr:colOff>
      <xdr:row>60</xdr:row>
      <xdr:rowOff>139156</xdr:rowOff>
    </xdr:to>
    <xdr:cxnSp macro="">
      <xdr:nvCxnSpPr>
        <xdr:cNvPr id="132" name="直線コネクタ 131"/>
        <xdr:cNvCxnSpPr/>
      </xdr:nvCxnSpPr>
      <xdr:spPr>
        <a:xfrm>
          <a:off x="4114800" y="10091783"/>
          <a:ext cx="8382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147683</xdr:rowOff>
    </xdr:from>
    <xdr:to>
      <xdr:col>19</xdr:col>
      <xdr:colOff>133350</xdr:colOff>
      <xdr:row>60</xdr:row>
      <xdr:rowOff>80554</xdr:rowOff>
    </xdr:to>
    <xdr:cxnSp macro="">
      <xdr:nvCxnSpPr>
        <xdr:cNvPr id="135" name="直線コネクタ 134"/>
        <xdr:cNvCxnSpPr/>
      </xdr:nvCxnSpPr>
      <xdr:spPr>
        <a:xfrm flipV="1">
          <a:off x="3225800" y="1009178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60</xdr:row>
      <xdr:rowOff>111578</xdr:rowOff>
    </xdr:to>
    <xdr:cxnSp macro="">
      <xdr:nvCxnSpPr>
        <xdr:cNvPr id="138" name="直線コネクタ 137"/>
        <xdr:cNvCxnSpPr/>
      </xdr:nvCxnSpPr>
      <xdr:spPr>
        <a:xfrm flipV="1">
          <a:off x="2336800" y="103675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158931</xdr:rowOff>
    </xdr:from>
    <xdr:to>
      <xdr:col>11</xdr:col>
      <xdr:colOff>31750</xdr:colOff>
      <xdr:row>60</xdr:row>
      <xdr:rowOff>111578</xdr:rowOff>
    </xdr:to>
    <xdr:cxnSp macro="">
      <xdr:nvCxnSpPr>
        <xdr:cNvPr id="141" name="直線コネクタ 140"/>
        <xdr:cNvCxnSpPr/>
      </xdr:nvCxnSpPr>
      <xdr:spPr>
        <a:xfrm>
          <a:off x="1447800" y="10274481"/>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129920</xdr:rowOff>
    </xdr:from>
    <xdr:ext cx="762000" cy="259045"/>
    <xdr:sp macro="" textlink="">
      <xdr:nvSpPr>
        <xdr:cNvPr id="145" name="テキスト ボックス 144"/>
        <xdr:cNvSpPr txBox="1"/>
      </xdr:nvSpPr>
      <xdr:spPr>
        <a:xfrm>
          <a:off x="1066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88356</xdr:rowOff>
    </xdr:from>
    <xdr:to>
      <xdr:col>23</xdr:col>
      <xdr:colOff>184150</xdr:colOff>
      <xdr:row>61</xdr:row>
      <xdr:rowOff>18506</xdr:rowOff>
    </xdr:to>
    <xdr:sp macro="" textlink="">
      <xdr:nvSpPr>
        <xdr:cNvPr id="151" name="楕円 150"/>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60433</xdr:rowOff>
    </xdr:from>
    <xdr:ext cx="762000" cy="259045"/>
    <xdr:sp macro="" textlink="">
      <xdr:nvSpPr>
        <xdr:cNvPr id="152" name="財政構造の弾力性該当値テキスト"/>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96883</xdr:rowOff>
    </xdr:from>
    <xdr:to>
      <xdr:col>19</xdr:col>
      <xdr:colOff>184150</xdr:colOff>
      <xdr:row>59</xdr:row>
      <xdr:rowOff>27033</xdr:rowOff>
    </xdr:to>
    <xdr:sp macro="" textlink="">
      <xdr:nvSpPr>
        <xdr:cNvPr id="153" name="楕円 152"/>
        <xdr:cNvSpPr/>
      </xdr:nvSpPr>
      <xdr:spPr>
        <a:xfrm>
          <a:off x="4064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37210</xdr:rowOff>
    </xdr:from>
    <xdr:ext cx="736600" cy="259045"/>
    <xdr:sp macro="" textlink="">
      <xdr:nvSpPr>
        <xdr:cNvPr id="154" name="テキスト ボックス 153"/>
        <xdr:cNvSpPr txBox="1"/>
      </xdr:nvSpPr>
      <xdr:spPr>
        <a:xfrm>
          <a:off x="3733800" y="980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5" name="楕円 154"/>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6" name="テキスト ボックス 155"/>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7" name="楕円 156"/>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58" name="テキスト ボックス 157"/>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59" name="楕円 158"/>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48458</xdr:rowOff>
    </xdr:from>
    <xdr:ext cx="762000" cy="259045"/>
    <xdr:sp macro="" textlink="">
      <xdr:nvSpPr>
        <xdr:cNvPr id="160" name="テキスト ボックス 159"/>
        <xdr:cNvSpPr txBox="1"/>
      </xdr:nvSpPr>
      <xdr:spPr>
        <a:xfrm>
          <a:off x="1066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人件費に大きな変動はなかったものの、ふるさと納税対象団体からの除外により、関連する物件費が減少し、前年度と比べ約８０，９１６円減少した。</a:t>
          </a:r>
        </a:p>
        <a:p>
          <a:r>
            <a:rPr kumimoji="1" lang="ja-JP" altLang="en-US" sz="1300">
              <a:latin typeface="ＭＳ Ｐゴシック" panose="020B0600070205080204" pitchFamily="50" charset="-128"/>
              <a:ea typeface="ＭＳ Ｐゴシック" panose="020B0600070205080204" pitchFamily="50" charset="-128"/>
            </a:rPr>
            <a:t>　ふるさと納税に係る物件費が一時的に減少しただけで、類似団体平均を上回っていることから、今後も効率的・効果的な人員配置に努めるとともに、施設維持管理経費の見直しや施設数の削減などによる歳出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59697</xdr:rowOff>
    </xdr:from>
    <xdr:to>
      <xdr:col>23</xdr:col>
      <xdr:colOff>133350</xdr:colOff>
      <xdr:row>83</xdr:row>
      <xdr:rowOff>27713</xdr:rowOff>
    </xdr:to>
    <xdr:cxnSp macro="">
      <xdr:nvCxnSpPr>
        <xdr:cNvPr id="196" name="直線コネクタ 195"/>
        <xdr:cNvCxnSpPr/>
      </xdr:nvCxnSpPr>
      <xdr:spPr>
        <a:xfrm flipV="1">
          <a:off x="4114800" y="14118597"/>
          <a:ext cx="838200" cy="13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77335</xdr:rowOff>
    </xdr:from>
    <xdr:to>
      <xdr:col>19</xdr:col>
      <xdr:colOff>133350</xdr:colOff>
      <xdr:row>83</xdr:row>
      <xdr:rowOff>27713</xdr:rowOff>
    </xdr:to>
    <xdr:cxnSp macro="">
      <xdr:nvCxnSpPr>
        <xdr:cNvPr id="199" name="直線コネクタ 198"/>
        <xdr:cNvCxnSpPr/>
      </xdr:nvCxnSpPr>
      <xdr:spPr>
        <a:xfrm>
          <a:off x="3225800" y="14136235"/>
          <a:ext cx="889000" cy="12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159463</xdr:rowOff>
    </xdr:from>
    <xdr:to>
      <xdr:col>15</xdr:col>
      <xdr:colOff>82550</xdr:colOff>
      <xdr:row>82</xdr:row>
      <xdr:rowOff>77335</xdr:rowOff>
    </xdr:to>
    <xdr:cxnSp macro="">
      <xdr:nvCxnSpPr>
        <xdr:cNvPr id="202" name="直線コネクタ 201"/>
        <xdr:cNvCxnSpPr/>
      </xdr:nvCxnSpPr>
      <xdr:spPr>
        <a:xfrm>
          <a:off x="2336800" y="14046913"/>
          <a:ext cx="889000" cy="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134257</xdr:rowOff>
    </xdr:from>
    <xdr:to>
      <xdr:col>11</xdr:col>
      <xdr:colOff>31750</xdr:colOff>
      <xdr:row>81</xdr:row>
      <xdr:rowOff>159463</xdr:rowOff>
    </xdr:to>
    <xdr:cxnSp macro="">
      <xdr:nvCxnSpPr>
        <xdr:cNvPr id="205" name="直線コネクタ 204"/>
        <xdr:cNvCxnSpPr/>
      </xdr:nvCxnSpPr>
      <xdr:spPr>
        <a:xfrm>
          <a:off x="1447800" y="14021707"/>
          <a:ext cx="889000" cy="2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8897</xdr:rowOff>
    </xdr:from>
    <xdr:to>
      <xdr:col>23</xdr:col>
      <xdr:colOff>184150</xdr:colOff>
      <xdr:row>82</xdr:row>
      <xdr:rowOff>110497</xdr:rowOff>
    </xdr:to>
    <xdr:sp macro="" textlink="">
      <xdr:nvSpPr>
        <xdr:cNvPr id="215" name="楕円 214"/>
        <xdr:cNvSpPr/>
      </xdr:nvSpPr>
      <xdr:spPr>
        <a:xfrm>
          <a:off x="4902200" y="140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152424</xdr:rowOff>
    </xdr:from>
    <xdr:ext cx="762000" cy="259045"/>
    <xdr:sp macro="" textlink="">
      <xdr:nvSpPr>
        <xdr:cNvPr id="216" name="人件費・物件費等の状況該当値テキスト"/>
        <xdr:cNvSpPr txBox="1"/>
      </xdr:nvSpPr>
      <xdr:spPr>
        <a:xfrm>
          <a:off x="5041900" y="140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148363</xdr:rowOff>
    </xdr:from>
    <xdr:to>
      <xdr:col>19</xdr:col>
      <xdr:colOff>184150</xdr:colOff>
      <xdr:row>83</xdr:row>
      <xdr:rowOff>78513</xdr:rowOff>
    </xdr:to>
    <xdr:sp macro="" textlink="">
      <xdr:nvSpPr>
        <xdr:cNvPr id="217" name="楕円 216"/>
        <xdr:cNvSpPr/>
      </xdr:nvSpPr>
      <xdr:spPr>
        <a:xfrm>
          <a:off x="4064000" y="1420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63290</xdr:rowOff>
    </xdr:from>
    <xdr:ext cx="736600" cy="259045"/>
    <xdr:sp macro="" textlink="">
      <xdr:nvSpPr>
        <xdr:cNvPr id="218" name="テキスト ボックス 217"/>
        <xdr:cNvSpPr txBox="1"/>
      </xdr:nvSpPr>
      <xdr:spPr>
        <a:xfrm>
          <a:off x="3733800" y="142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26535</xdr:rowOff>
    </xdr:from>
    <xdr:to>
      <xdr:col>15</xdr:col>
      <xdr:colOff>133350</xdr:colOff>
      <xdr:row>82</xdr:row>
      <xdr:rowOff>128135</xdr:rowOff>
    </xdr:to>
    <xdr:sp macro="" textlink="">
      <xdr:nvSpPr>
        <xdr:cNvPr id="219" name="楕円 218"/>
        <xdr:cNvSpPr/>
      </xdr:nvSpPr>
      <xdr:spPr>
        <a:xfrm>
          <a:off x="3175000" y="140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112912</xdr:rowOff>
    </xdr:from>
    <xdr:ext cx="762000" cy="259045"/>
    <xdr:sp macro="" textlink="">
      <xdr:nvSpPr>
        <xdr:cNvPr id="220" name="テキスト ボックス 219"/>
        <xdr:cNvSpPr txBox="1"/>
      </xdr:nvSpPr>
      <xdr:spPr>
        <a:xfrm>
          <a:off x="2844800" y="1417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108663</xdr:rowOff>
    </xdr:from>
    <xdr:to>
      <xdr:col>11</xdr:col>
      <xdr:colOff>82550</xdr:colOff>
      <xdr:row>82</xdr:row>
      <xdr:rowOff>38813</xdr:rowOff>
    </xdr:to>
    <xdr:sp macro="" textlink="">
      <xdr:nvSpPr>
        <xdr:cNvPr id="221" name="楕円 220"/>
        <xdr:cNvSpPr/>
      </xdr:nvSpPr>
      <xdr:spPr>
        <a:xfrm>
          <a:off x="2286000" y="1399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48990</xdr:rowOff>
    </xdr:from>
    <xdr:ext cx="762000" cy="259045"/>
    <xdr:sp macro="" textlink="">
      <xdr:nvSpPr>
        <xdr:cNvPr id="222" name="テキスト ボックス 221"/>
        <xdr:cNvSpPr txBox="1"/>
      </xdr:nvSpPr>
      <xdr:spPr>
        <a:xfrm>
          <a:off x="1955800" y="137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83457</xdr:rowOff>
    </xdr:from>
    <xdr:to>
      <xdr:col>7</xdr:col>
      <xdr:colOff>31750</xdr:colOff>
      <xdr:row>82</xdr:row>
      <xdr:rowOff>13607</xdr:rowOff>
    </xdr:to>
    <xdr:sp macro="" textlink="">
      <xdr:nvSpPr>
        <xdr:cNvPr id="223" name="楕円 222"/>
        <xdr:cNvSpPr/>
      </xdr:nvSpPr>
      <xdr:spPr>
        <a:xfrm>
          <a:off x="1397000" y="1397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23784</xdr:rowOff>
    </xdr:from>
    <xdr:ext cx="762000" cy="259045"/>
    <xdr:sp macro="" textlink="">
      <xdr:nvSpPr>
        <xdr:cNvPr id="224" name="テキスト ボックス 223"/>
        <xdr:cNvSpPr txBox="1"/>
      </xdr:nvSpPr>
      <xdr:spPr>
        <a:xfrm>
          <a:off x="1066800" y="1373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４級以上の職員に関する給料カットを行うなど、給与水準の適正化に取り組んでおり、ラスパイレス指数は０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３％改善した。</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今後も引き続き、給与水準の適正化などに努める。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40216</xdr:rowOff>
    </xdr:to>
    <xdr:cxnSp macro="">
      <xdr:nvCxnSpPr>
        <xdr:cNvPr id="258" name="直線コネクタ 257"/>
        <xdr:cNvCxnSpPr/>
      </xdr:nvCxnSpPr>
      <xdr:spPr>
        <a:xfrm flipV="1">
          <a:off x="16179800" y="150876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40216</xdr:rowOff>
    </xdr:to>
    <xdr:cxnSp macro="">
      <xdr:nvCxnSpPr>
        <xdr:cNvPr id="261" name="直線コネクタ 260"/>
        <xdr:cNvCxnSpPr/>
      </xdr:nvCxnSpPr>
      <xdr:spPr>
        <a:xfrm>
          <a:off x="15290800" y="150876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88</xdr:row>
      <xdr:rowOff>0</xdr:rowOff>
    </xdr:to>
    <xdr:cxnSp macro="">
      <xdr:nvCxnSpPr>
        <xdr:cNvPr id="264" name="直線コネクタ 263"/>
        <xdr:cNvCxnSpPr/>
      </xdr:nvCxnSpPr>
      <xdr:spPr>
        <a:xfrm>
          <a:off x="14401800" y="150205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6" name="テキスト ボックス 265"/>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104422</xdr:rowOff>
    </xdr:from>
    <xdr:to>
      <xdr:col>68</xdr:col>
      <xdr:colOff>152400</xdr:colOff>
      <xdr:row>88</xdr:row>
      <xdr:rowOff>26811</xdr:rowOff>
    </xdr:to>
    <xdr:cxnSp macro="">
      <xdr:nvCxnSpPr>
        <xdr:cNvPr id="267" name="直線コネクタ 266"/>
        <xdr:cNvCxnSpPr/>
      </xdr:nvCxnSpPr>
      <xdr:spPr>
        <a:xfrm flipV="1">
          <a:off x="13512800" y="150205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9" name="テキスト ボックス 268"/>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1" name="テキスト ボックス 270"/>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7" name="楕円 276"/>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8"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53622</xdr:rowOff>
    </xdr:from>
    <xdr:to>
      <xdr:col>68</xdr:col>
      <xdr:colOff>203200</xdr:colOff>
      <xdr:row>87</xdr:row>
      <xdr:rowOff>155222</xdr:rowOff>
    </xdr:to>
    <xdr:sp macro="" textlink="">
      <xdr:nvSpPr>
        <xdr:cNvPr id="283" name="楕円 282"/>
        <xdr:cNvSpPr/>
      </xdr:nvSpPr>
      <xdr:spPr>
        <a:xfrm>
          <a:off x="14351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139999</xdr:rowOff>
    </xdr:from>
    <xdr:ext cx="762000" cy="259045"/>
    <xdr:sp macro="" textlink="">
      <xdr:nvSpPr>
        <xdr:cNvPr id="284" name="テキスト ボックス 283"/>
        <xdr:cNvSpPr txBox="1"/>
      </xdr:nvSpPr>
      <xdr:spPr>
        <a:xfrm>
          <a:off x="14020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平成２５年４月１日現在３９２人であった職員数は、事務の統廃合・縮小や新規採用の抑制などにより、令和５年４月１日現在で３７０人まで削減され、類似団体平均を下回っている。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しかしながら、本市を取り巻く財政事情は厳しさを増しているため、今後も引き続き、組織体制の見直し、新規採用の抑制などにより、適正な定員管理に取り組んでいく。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127907</xdr:rowOff>
    </xdr:from>
    <xdr:to>
      <xdr:col>81</xdr:col>
      <xdr:colOff>44450</xdr:colOff>
      <xdr:row>59</xdr:row>
      <xdr:rowOff>139398</xdr:rowOff>
    </xdr:to>
    <xdr:cxnSp macro="">
      <xdr:nvCxnSpPr>
        <xdr:cNvPr id="323" name="直線コネクタ 322"/>
        <xdr:cNvCxnSpPr/>
      </xdr:nvCxnSpPr>
      <xdr:spPr>
        <a:xfrm>
          <a:off x="16179800" y="102434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127907</xdr:rowOff>
    </xdr:to>
    <xdr:cxnSp macro="">
      <xdr:nvCxnSpPr>
        <xdr:cNvPr id="326" name="直線コネクタ 325"/>
        <xdr:cNvCxnSpPr/>
      </xdr:nvCxnSpPr>
      <xdr:spPr>
        <a:xfrm>
          <a:off x="15290800" y="102319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101479</xdr:rowOff>
    </xdr:from>
    <xdr:to>
      <xdr:col>72</xdr:col>
      <xdr:colOff>203200</xdr:colOff>
      <xdr:row>59</xdr:row>
      <xdr:rowOff>116417</xdr:rowOff>
    </xdr:to>
    <xdr:cxnSp macro="">
      <xdr:nvCxnSpPr>
        <xdr:cNvPr id="329" name="直線コネクタ 328"/>
        <xdr:cNvCxnSpPr/>
      </xdr:nvCxnSpPr>
      <xdr:spPr>
        <a:xfrm>
          <a:off x="14401800" y="1021702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64709</xdr:rowOff>
    </xdr:from>
    <xdr:to>
      <xdr:col>68</xdr:col>
      <xdr:colOff>152400</xdr:colOff>
      <xdr:row>59</xdr:row>
      <xdr:rowOff>101479</xdr:rowOff>
    </xdr:to>
    <xdr:cxnSp macro="">
      <xdr:nvCxnSpPr>
        <xdr:cNvPr id="332" name="直線コネクタ 331"/>
        <xdr:cNvCxnSpPr/>
      </xdr:nvCxnSpPr>
      <xdr:spPr>
        <a:xfrm>
          <a:off x="13512800" y="10180259"/>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42" name="楕円 341"/>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105125</xdr:rowOff>
    </xdr:from>
    <xdr:ext cx="762000" cy="259045"/>
    <xdr:sp macro="" textlink="">
      <xdr:nvSpPr>
        <xdr:cNvPr id="343"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4" name="楕円 343"/>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5" name="テキスト ボックス 344"/>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6" name="楕円 345"/>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7" name="テキスト ボックス 346"/>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50679</xdr:rowOff>
    </xdr:from>
    <xdr:to>
      <xdr:col>68</xdr:col>
      <xdr:colOff>203200</xdr:colOff>
      <xdr:row>59</xdr:row>
      <xdr:rowOff>152279</xdr:rowOff>
    </xdr:to>
    <xdr:sp macro="" textlink="">
      <xdr:nvSpPr>
        <xdr:cNvPr id="348" name="楕円 347"/>
        <xdr:cNvSpPr/>
      </xdr:nvSpPr>
      <xdr:spPr>
        <a:xfrm>
          <a:off x="14351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162456</xdr:rowOff>
    </xdr:from>
    <xdr:ext cx="762000" cy="259045"/>
    <xdr:sp macro="" textlink="">
      <xdr:nvSpPr>
        <xdr:cNvPr id="349" name="テキスト ボックス 348"/>
        <xdr:cNvSpPr txBox="1"/>
      </xdr:nvSpPr>
      <xdr:spPr>
        <a:xfrm>
          <a:off x="14020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13909</xdr:rowOff>
    </xdr:from>
    <xdr:to>
      <xdr:col>64</xdr:col>
      <xdr:colOff>152400</xdr:colOff>
      <xdr:row>59</xdr:row>
      <xdr:rowOff>115509</xdr:rowOff>
    </xdr:to>
    <xdr:sp macro="" textlink="">
      <xdr:nvSpPr>
        <xdr:cNvPr id="350" name="楕円 349"/>
        <xdr:cNvSpPr/>
      </xdr:nvSpPr>
      <xdr:spPr>
        <a:xfrm>
          <a:off x="13462000" y="101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125686</xdr:rowOff>
    </xdr:from>
    <xdr:ext cx="762000" cy="259045"/>
    <xdr:sp macro="" textlink="">
      <xdr:nvSpPr>
        <xdr:cNvPr id="351" name="テキスト ボックス 350"/>
        <xdr:cNvSpPr txBox="1"/>
      </xdr:nvSpPr>
      <xdr:spPr>
        <a:xfrm>
          <a:off x="13131800" y="98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新規地方債の発行抑制などにより元利償還金が減、一部事務組合等の起こした地方債への負担金も減少しているため前年度に比べ０．６ポイント改善した。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しかしながら、類似団体平均と比べ大きく上回ることから、今後も新規発行地方債の抑制、積極的な繰上償還の実施を行うことにより、公債費負担の軽減に努める。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106468</xdr:rowOff>
    </xdr:from>
    <xdr:to>
      <xdr:col>81</xdr:col>
      <xdr:colOff>44450</xdr:colOff>
      <xdr:row>37</xdr:row>
      <xdr:rowOff>118533</xdr:rowOff>
    </xdr:to>
    <xdr:cxnSp macro="">
      <xdr:nvCxnSpPr>
        <xdr:cNvPr id="385" name="直線コネクタ 384"/>
        <xdr:cNvCxnSpPr/>
      </xdr:nvCxnSpPr>
      <xdr:spPr>
        <a:xfrm flipV="1">
          <a:off x="16179800" y="645011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124566</xdr:rowOff>
    </xdr:to>
    <xdr:cxnSp macro="">
      <xdr:nvCxnSpPr>
        <xdr:cNvPr id="388" name="直線コネクタ 387"/>
        <xdr:cNvCxnSpPr/>
      </xdr:nvCxnSpPr>
      <xdr:spPr>
        <a:xfrm flipV="1">
          <a:off x="15290800" y="646218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124566</xdr:rowOff>
    </xdr:from>
    <xdr:to>
      <xdr:col>72</xdr:col>
      <xdr:colOff>203200</xdr:colOff>
      <xdr:row>37</xdr:row>
      <xdr:rowOff>134620</xdr:rowOff>
    </xdr:to>
    <xdr:cxnSp macro="">
      <xdr:nvCxnSpPr>
        <xdr:cNvPr id="391" name="直線コネクタ 390"/>
        <xdr:cNvCxnSpPr/>
      </xdr:nvCxnSpPr>
      <xdr:spPr>
        <a:xfrm flipV="1">
          <a:off x="14401800" y="646821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134620</xdr:rowOff>
    </xdr:from>
    <xdr:to>
      <xdr:col>68</xdr:col>
      <xdr:colOff>152400</xdr:colOff>
      <xdr:row>37</xdr:row>
      <xdr:rowOff>140653</xdr:rowOff>
    </xdr:to>
    <xdr:cxnSp macro="">
      <xdr:nvCxnSpPr>
        <xdr:cNvPr id="394" name="直線コネクタ 393"/>
        <xdr:cNvCxnSpPr/>
      </xdr:nvCxnSpPr>
      <xdr:spPr>
        <a:xfrm flipV="1">
          <a:off x="13512800" y="64782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4" name="楕円 403"/>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5"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6" name="楕円 405"/>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154110</xdr:rowOff>
    </xdr:from>
    <xdr:ext cx="736600" cy="259045"/>
    <xdr:sp macro="" textlink="">
      <xdr:nvSpPr>
        <xdr:cNvPr id="407" name="テキスト ボックス 406"/>
        <xdr:cNvSpPr txBox="1"/>
      </xdr:nvSpPr>
      <xdr:spPr>
        <a:xfrm>
          <a:off x="15798800" y="649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73766</xdr:rowOff>
    </xdr:from>
    <xdr:to>
      <xdr:col>73</xdr:col>
      <xdr:colOff>44450</xdr:colOff>
      <xdr:row>38</xdr:row>
      <xdr:rowOff>3916</xdr:rowOff>
    </xdr:to>
    <xdr:sp macro="" textlink="">
      <xdr:nvSpPr>
        <xdr:cNvPr id="408" name="楕円 407"/>
        <xdr:cNvSpPr/>
      </xdr:nvSpPr>
      <xdr:spPr>
        <a:xfrm>
          <a:off x="15240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160143</xdr:rowOff>
    </xdr:from>
    <xdr:ext cx="762000" cy="259045"/>
    <xdr:sp macro="" textlink="">
      <xdr:nvSpPr>
        <xdr:cNvPr id="409" name="テキスト ボックス 408"/>
        <xdr:cNvSpPr txBox="1"/>
      </xdr:nvSpPr>
      <xdr:spPr>
        <a:xfrm>
          <a:off x="14909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83820</xdr:rowOff>
    </xdr:from>
    <xdr:to>
      <xdr:col>68</xdr:col>
      <xdr:colOff>203200</xdr:colOff>
      <xdr:row>38</xdr:row>
      <xdr:rowOff>13970</xdr:rowOff>
    </xdr:to>
    <xdr:sp macro="" textlink="">
      <xdr:nvSpPr>
        <xdr:cNvPr id="410" name="楕円 409"/>
        <xdr:cNvSpPr/>
      </xdr:nvSpPr>
      <xdr:spPr>
        <a:xfrm>
          <a:off x="14351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170197</xdr:rowOff>
    </xdr:from>
    <xdr:ext cx="762000" cy="259045"/>
    <xdr:sp macro="" textlink="">
      <xdr:nvSpPr>
        <xdr:cNvPr id="411" name="テキスト ボックス 410"/>
        <xdr:cNvSpPr txBox="1"/>
      </xdr:nvSpPr>
      <xdr:spPr>
        <a:xfrm>
          <a:off x="140208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2" name="楕円 411"/>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3" name="テキスト ボックス 412"/>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地方債残高の減に加え、淡路広域水道企業団の負担等見込額の減などにより前年度に比べ０．５ポイント改善した。</a:t>
          </a:r>
        </a:p>
        <a:p>
          <a:r>
            <a:rPr kumimoji="1" lang="ja-JP" altLang="en-US" sz="1300">
              <a:latin typeface="ＭＳ Ｐゴシック" panose="020B0600070205080204" pitchFamily="50" charset="-128"/>
              <a:ea typeface="ＭＳ Ｐゴシック" panose="020B0600070205080204" pitchFamily="50" charset="-128"/>
            </a:rPr>
            <a:t>　今後も地方債の新規発行抑制や繰上償還、事業実施の適正化などを図り、行財政の健全化に努める。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100616</xdr:rowOff>
    </xdr:from>
    <xdr:to>
      <xdr:col>81</xdr:col>
      <xdr:colOff>44450</xdr:colOff>
      <xdr:row>16</xdr:row>
      <xdr:rowOff>103632</xdr:rowOff>
    </xdr:to>
    <xdr:cxnSp macro="">
      <xdr:nvCxnSpPr>
        <xdr:cNvPr id="443" name="直線コネクタ 442"/>
        <xdr:cNvCxnSpPr/>
      </xdr:nvCxnSpPr>
      <xdr:spPr>
        <a:xfrm flipV="1">
          <a:off x="16179800" y="2843816"/>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103632</xdr:rowOff>
    </xdr:from>
    <xdr:to>
      <xdr:col>77</xdr:col>
      <xdr:colOff>44450</xdr:colOff>
      <xdr:row>17</xdr:row>
      <xdr:rowOff>35941</xdr:rowOff>
    </xdr:to>
    <xdr:cxnSp macro="">
      <xdr:nvCxnSpPr>
        <xdr:cNvPr id="446" name="直線コネクタ 445"/>
        <xdr:cNvCxnSpPr/>
      </xdr:nvCxnSpPr>
      <xdr:spPr>
        <a:xfrm flipV="1">
          <a:off x="15290800" y="2846832"/>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35941</xdr:rowOff>
    </xdr:from>
    <xdr:to>
      <xdr:col>72</xdr:col>
      <xdr:colOff>203200</xdr:colOff>
      <xdr:row>18</xdr:row>
      <xdr:rowOff>64167</xdr:rowOff>
    </xdr:to>
    <xdr:cxnSp macro="">
      <xdr:nvCxnSpPr>
        <xdr:cNvPr id="449" name="直線コネクタ 448"/>
        <xdr:cNvCxnSpPr/>
      </xdr:nvCxnSpPr>
      <xdr:spPr>
        <a:xfrm flipV="1">
          <a:off x="14401800" y="2950591"/>
          <a:ext cx="889000" cy="19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64167</xdr:rowOff>
    </xdr:from>
    <xdr:to>
      <xdr:col>68</xdr:col>
      <xdr:colOff>152400</xdr:colOff>
      <xdr:row>19</xdr:row>
      <xdr:rowOff>18796</xdr:rowOff>
    </xdr:to>
    <xdr:cxnSp macro="">
      <xdr:nvCxnSpPr>
        <xdr:cNvPr id="452" name="直線コネクタ 451"/>
        <xdr:cNvCxnSpPr/>
      </xdr:nvCxnSpPr>
      <xdr:spPr>
        <a:xfrm flipV="1">
          <a:off x="13512800" y="3150267"/>
          <a:ext cx="889000" cy="1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49816</xdr:rowOff>
    </xdr:from>
    <xdr:to>
      <xdr:col>81</xdr:col>
      <xdr:colOff>95250</xdr:colOff>
      <xdr:row>16</xdr:row>
      <xdr:rowOff>151416</xdr:rowOff>
    </xdr:to>
    <xdr:sp macro="" textlink="">
      <xdr:nvSpPr>
        <xdr:cNvPr id="462" name="楕円 461"/>
        <xdr:cNvSpPr/>
      </xdr:nvSpPr>
      <xdr:spPr>
        <a:xfrm>
          <a:off x="16967200" y="279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21893</xdr:rowOff>
    </xdr:from>
    <xdr:ext cx="762000" cy="259045"/>
    <xdr:sp macro="" textlink="">
      <xdr:nvSpPr>
        <xdr:cNvPr id="463" name="将来負担の状況該当値テキスト"/>
        <xdr:cNvSpPr txBox="1"/>
      </xdr:nvSpPr>
      <xdr:spPr>
        <a:xfrm>
          <a:off x="17106900" y="276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52832</xdr:rowOff>
    </xdr:from>
    <xdr:to>
      <xdr:col>77</xdr:col>
      <xdr:colOff>95250</xdr:colOff>
      <xdr:row>16</xdr:row>
      <xdr:rowOff>154432</xdr:rowOff>
    </xdr:to>
    <xdr:sp macro="" textlink="">
      <xdr:nvSpPr>
        <xdr:cNvPr id="464" name="楕円 463"/>
        <xdr:cNvSpPr/>
      </xdr:nvSpPr>
      <xdr:spPr>
        <a:xfrm>
          <a:off x="16129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139209</xdr:rowOff>
    </xdr:from>
    <xdr:ext cx="736600" cy="259045"/>
    <xdr:sp macro="" textlink="">
      <xdr:nvSpPr>
        <xdr:cNvPr id="465" name="テキスト ボックス 464"/>
        <xdr:cNvSpPr txBox="1"/>
      </xdr:nvSpPr>
      <xdr:spPr>
        <a:xfrm>
          <a:off x="15798800" y="2882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156591</xdr:rowOff>
    </xdr:from>
    <xdr:to>
      <xdr:col>73</xdr:col>
      <xdr:colOff>44450</xdr:colOff>
      <xdr:row>17</xdr:row>
      <xdr:rowOff>86741</xdr:rowOff>
    </xdr:to>
    <xdr:sp macro="" textlink="">
      <xdr:nvSpPr>
        <xdr:cNvPr id="466" name="楕円 465"/>
        <xdr:cNvSpPr/>
      </xdr:nvSpPr>
      <xdr:spPr>
        <a:xfrm>
          <a:off x="152400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71518</xdr:rowOff>
    </xdr:from>
    <xdr:ext cx="762000" cy="259045"/>
    <xdr:sp macro="" textlink="">
      <xdr:nvSpPr>
        <xdr:cNvPr id="467" name="テキスト ボックス 466"/>
        <xdr:cNvSpPr txBox="1"/>
      </xdr:nvSpPr>
      <xdr:spPr>
        <a:xfrm>
          <a:off x="14909800" y="298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13367</xdr:rowOff>
    </xdr:from>
    <xdr:to>
      <xdr:col>68</xdr:col>
      <xdr:colOff>203200</xdr:colOff>
      <xdr:row>18</xdr:row>
      <xdr:rowOff>114967</xdr:rowOff>
    </xdr:to>
    <xdr:sp macro="" textlink="">
      <xdr:nvSpPr>
        <xdr:cNvPr id="468" name="楕円 467"/>
        <xdr:cNvSpPr/>
      </xdr:nvSpPr>
      <xdr:spPr>
        <a:xfrm>
          <a:off x="14351000" y="30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99744</xdr:rowOff>
    </xdr:from>
    <xdr:ext cx="762000" cy="259045"/>
    <xdr:sp macro="" textlink="">
      <xdr:nvSpPr>
        <xdr:cNvPr id="469" name="テキスト ボックス 468"/>
        <xdr:cNvSpPr txBox="1"/>
      </xdr:nvSpPr>
      <xdr:spPr>
        <a:xfrm>
          <a:off x="14020800" y="318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139446</xdr:rowOff>
    </xdr:from>
    <xdr:to>
      <xdr:col>64</xdr:col>
      <xdr:colOff>152400</xdr:colOff>
      <xdr:row>19</xdr:row>
      <xdr:rowOff>69596</xdr:rowOff>
    </xdr:to>
    <xdr:sp macro="" textlink="">
      <xdr:nvSpPr>
        <xdr:cNvPr id="470" name="楕円 469"/>
        <xdr:cNvSpPr/>
      </xdr:nvSpPr>
      <xdr:spPr>
        <a:xfrm>
          <a:off x="13462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54373</xdr:rowOff>
    </xdr:from>
    <xdr:ext cx="762000" cy="259045"/>
    <xdr:sp macro="" textlink="">
      <xdr:nvSpPr>
        <xdr:cNvPr id="471" name="テキスト ボックス 470"/>
        <xdr:cNvSpPr txBox="1"/>
      </xdr:nvSpPr>
      <xdr:spPr>
        <a:xfrm>
          <a:off x="13131800" y="33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人件費に係る経常収支比率は、会計年度任用職員の報酬増などにより、前年度と比べ１．８ポイント悪化した。</a:t>
          </a:r>
        </a:p>
        <a:p>
          <a:r>
            <a:rPr kumimoji="1" lang="ja-JP" altLang="en-US" sz="1300">
              <a:latin typeface="ＭＳ Ｐゴシック" panose="020B0600070205080204" pitchFamily="50" charset="-128"/>
              <a:ea typeface="ＭＳ Ｐゴシック" panose="020B0600070205080204" pitchFamily="50"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69850</xdr:rowOff>
    </xdr:to>
    <xdr:cxnSp macro="">
      <xdr:nvCxnSpPr>
        <xdr:cNvPr id="66" name="直線コネクタ 65"/>
        <xdr:cNvCxnSpPr/>
      </xdr:nvCxnSpPr>
      <xdr:spPr>
        <a:xfrm>
          <a:off x="3987800" y="62763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130810</xdr:rowOff>
    </xdr:to>
    <xdr:cxnSp macro="">
      <xdr:nvCxnSpPr>
        <xdr:cNvPr id="69" name="直線コネクタ 68"/>
        <xdr:cNvCxnSpPr/>
      </xdr:nvCxnSpPr>
      <xdr:spPr>
        <a:xfrm flipV="1">
          <a:off x="3098800" y="62763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130810</xdr:rowOff>
    </xdr:to>
    <xdr:cxnSp macro="">
      <xdr:nvCxnSpPr>
        <xdr:cNvPr id="72" name="直線コネクタ 71"/>
        <xdr:cNvCxnSpPr/>
      </xdr:nvCxnSpPr>
      <xdr:spPr>
        <a:xfrm>
          <a:off x="2209800" y="63525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37</xdr:row>
      <xdr:rowOff>8890</xdr:rowOff>
    </xdr:to>
    <xdr:cxnSp macro="">
      <xdr:nvCxnSpPr>
        <xdr:cNvPr id="75" name="直線コネクタ 74"/>
        <xdr:cNvCxnSpPr/>
      </xdr:nvCxnSpPr>
      <xdr:spPr>
        <a:xfrm>
          <a:off x="1320800" y="6253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4" name="テキスト ボックス 93"/>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物件費に係る経常収支比率は、新型コロナウイルス対策費など臨時経費への振替が減少したため前年度と比べ６．１ポイント悪化した。</a:t>
          </a:r>
        </a:p>
        <a:p>
          <a:r>
            <a:rPr kumimoji="1" lang="ja-JP" altLang="en-US" sz="1300">
              <a:latin typeface="ＭＳ Ｐゴシック" panose="020B0600070205080204" pitchFamily="50" charset="-128"/>
              <a:ea typeface="ＭＳ Ｐゴシック" panose="020B0600070205080204" pitchFamily="50" charset="-128"/>
            </a:rPr>
            <a:t>　類似団体平均よりも良い水準とはなっているものの、今後も引き続き一般事業費等の削減や事務改善の全庁的な推進などを図り、物件費の削減に努める。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154214</xdr:rowOff>
    </xdr:from>
    <xdr:to>
      <xdr:col>82</xdr:col>
      <xdr:colOff>107950</xdr:colOff>
      <xdr:row>16</xdr:row>
      <xdr:rowOff>132443</xdr:rowOff>
    </xdr:to>
    <xdr:cxnSp macro="">
      <xdr:nvCxnSpPr>
        <xdr:cNvPr id="129" name="直線コネクタ 128"/>
        <xdr:cNvCxnSpPr/>
      </xdr:nvCxnSpPr>
      <xdr:spPr>
        <a:xfrm>
          <a:off x="15671800" y="2211614"/>
          <a:ext cx="8382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154214</xdr:rowOff>
    </xdr:from>
    <xdr:to>
      <xdr:col>78</xdr:col>
      <xdr:colOff>69850</xdr:colOff>
      <xdr:row>15</xdr:row>
      <xdr:rowOff>42636</xdr:rowOff>
    </xdr:to>
    <xdr:cxnSp macro="">
      <xdr:nvCxnSpPr>
        <xdr:cNvPr id="132" name="直線コネクタ 131"/>
        <xdr:cNvCxnSpPr/>
      </xdr:nvCxnSpPr>
      <xdr:spPr>
        <a:xfrm flipV="1">
          <a:off x="14782800" y="2211614"/>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42636</xdr:rowOff>
    </xdr:to>
    <xdr:cxnSp macro="">
      <xdr:nvCxnSpPr>
        <xdr:cNvPr id="135" name="直線コネクタ 134"/>
        <xdr:cNvCxnSpPr/>
      </xdr:nvCxnSpPr>
      <xdr:spPr>
        <a:xfrm>
          <a:off x="13893800" y="2581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15</xdr:row>
      <xdr:rowOff>9979</xdr:rowOff>
    </xdr:to>
    <xdr:cxnSp macro="">
      <xdr:nvCxnSpPr>
        <xdr:cNvPr id="138" name="直線コネクタ 137"/>
        <xdr:cNvCxnSpPr/>
      </xdr:nvCxnSpPr>
      <xdr:spPr>
        <a:xfrm>
          <a:off x="13004800" y="2472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42" name="テキスト ボックス 141"/>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8" name="楕円 147"/>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9"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103414</xdr:rowOff>
    </xdr:from>
    <xdr:to>
      <xdr:col>78</xdr:col>
      <xdr:colOff>120650</xdr:colOff>
      <xdr:row>13</xdr:row>
      <xdr:rowOff>33564</xdr:rowOff>
    </xdr:to>
    <xdr:sp macro="" textlink="">
      <xdr:nvSpPr>
        <xdr:cNvPr id="150" name="楕円 149"/>
        <xdr:cNvSpPr/>
      </xdr:nvSpPr>
      <xdr:spPr>
        <a:xfrm>
          <a:off x="15621000" y="21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43741</xdr:rowOff>
    </xdr:from>
    <xdr:ext cx="736600" cy="259045"/>
    <xdr:sp macro="" textlink="">
      <xdr:nvSpPr>
        <xdr:cNvPr id="151" name="テキスト ボックス 150"/>
        <xdr:cNvSpPr txBox="1"/>
      </xdr:nvSpPr>
      <xdr:spPr>
        <a:xfrm>
          <a:off x="15290800" y="192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扶助費に係る経常収支比率は、類似団体平均よりも良い水準となっているものの、生活保護費の増加などにより、前年度と比べ０．６ポイント悪化した。</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社会保障関係経費については、今後増加が見込まれることから、市の単独扶助費の見直し、資格審査等の適正化を図り、扶助費の削減に努める。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90" name="直線コネクタ 189"/>
        <xdr:cNvCxnSpPr/>
      </xdr:nvCxnSpPr>
      <xdr:spPr>
        <a:xfrm>
          <a:off x="3987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12700</xdr:rowOff>
    </xdr:to>
    <xdr:cxnSp macro="">
      <xdr:nvCxnSpPr>
        <xdr:cNvPr id="193" name="直線コネクタ 192"/>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101600</xdr:rowOff>
    </xdr:to>
    <xdr:cxnSp macro="">
      <xdr:nvCxnSpPr>
        <xdr:cNvPr id="196" name="直線コネクタ 195"/>
        <xdr:cNvCxnSpPr/>
      </xdr:nvCxnSpPr>
      <xdr:spPr>
        <a:xfrm flipV="1">
          <a:off x="2209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101600</xdr:rowOff>
    </xdr:to>
    <xdr:cxnSp macro="">
      <xdr:nvCxnSpPr>
        <xdr:cNvPr id="199" name="直線コネクタ 198"/>
        <xdr:cNvCxnSpPr/>
      </xdr:nvCxnSpPr>
      <xdr:spPr>
        <a:xfrm>
          <a:off x="1320800" y="961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5" name="楕円 214"/>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6" name="テキスト ボックス 215"/>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8" name="テキスト ボックス 217"/>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その他に係る経常収支比率は、淡路食肉センター事業分担金の増などにより、前年度と比べ０．７ポイント悪化した。</a:t>
          </a:r>
        </a:p>
        <a:p>
          <a:r>
            <a:rPr kumimoji="1" lang="ja-JP" altLang="en-US" sz="1300">
              <a:latin typeface="ＭＳ Ｐゴシック" panose="020B0600070205080204" pitchFamily="50" charset="-128"/>
              <a:ea typeface="ＭＳ Ｐゴシック" panose="020B0600070205080204" pitchFamily="50" charset="-128"/>
            </a:rPr>
            <a:t>　今後も高齢化などに伴い、介護保険特別会計や後期高齢者医療特別会計への繰出金の増加が見込まれることから、保険料の適正化を行うなど、繰出金の削減などに努める。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66040</xdr:rowOff>
    </xdr:to>
    <xdr:cxnSp macro="">
      <xdr:nvCxnSpPr>
        <xdr:cNvPr id="251" name="直線コネクタ 250"/>
        <xdr:cNvCxnSpPr/>
      </xdr:nvCxnSpPr>
      <xdr:spPr>
        <a:xfrm>
          <a:off x="15671800" y="9613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2"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4" name="直線コネクタ 253"/>
        <xdr:cNvCxnSpPr/>
      </xdr:nvCxnSpPr>
      <xdr:spPr>
        <a:xfrm flipV="1">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88900</xdr:rowOff>
    </xdr:to>
    <xdr:cxnSp macro="">
      <xdr:nvCxnSpPr>
        <xdr:cNvPr id="257" name="直線コネクタ 256"/>
        <xdr:cNvCxnSpPr/>
      </xdr:nvCxnSpPr>
      <xdr:spPr>
        <a:xfrm>
          <a:off x="13893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50800</xdr:rowOff>
    </xdr:to>
    <xdr:cxnSp macro="">
      <xdr:nvCxnSpPr>
        <xdr:cNvPr id="260" name="直線コネクタ 259"/>
        <xdr:cNvCxnSpPr/>
      </xdr:nvCxnSpPr>
      <xdr:spPr>
        <a:xfrm>
          <a:off x="13004800" y="959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70" name="楕円 269"/>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31767</xdr:rowOff>
    </xdr:from>
    <xdr:ext cx="762000" cy="259045"/>
    <xdr:sp macro="" textlink="">
      <xdr:nvSpPr>
        <xdr:cNvPr id="271"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8" name="楕円 277"/>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9" name="テキスト ボックス 278"/>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補助費等に係る経常収支比率は、下水道企業会計への補助金の減などにより、前年度と比べ０．１ポイント改善した。</a:t>
          </a:r>
        </a:p>
        <a:p>
          <a:r>
            <a:rPr kumimoji="1" lang="ja-JP" altLang="en-US" sz="1300">
              <a:latin typeface="ＭＳ Ｐゴシック" panose="020B0600070205080204" pitchFamily="50" charset="-128"/>
              <a:ea typeface="ＭＳ Ｐゴシック" panose="020B0600070205080204" pitchFamily="50" charset="-128"/>
            </a:rPr>
            <a:t>　今後も引き続き、一部事務組合に対する補助金や公営企業会計の事業内容や市の単独補助金等の見直しを行い、補助費等の削減に努める。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145288</xdr:rowOff>
    </xdr:to>
    <xdr:cxnSp macro="">
      <xdr:nvCxnSpPr>
        <xdr:cNvPr id="309" name="直線コネクタ 308"/>
        <xdr:cNvCxnSpPr/>
      </xdr:nvCxnSpPr>
      <xdr:spPr>
        <a:xfrm flipV="1">
          <a:off x="15671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145288</xdr:rowOff>
    </xdr:to>
    <xdr:cxnSp macro="">
      <xdr:nvCxnSpPr>
        <xdr:cNvPr id="312" name="直線コネクタ 311"/>
        <xdr:cNvCxnSpPr/>
      </xdr:nvCxnSpPr>
      <xdr:spPr>
        <a:xfrm>
          <a:off x="14782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145288</xdr:rowOff>
    </xdr:to>
    <xdr:cxnSp macro="">
      <xdr:nvCxnSpPr>
        <xdr:cNvPr id="315" name="直線コネクタ 314"/>
        <xdr:cNvCxnSpPr/>
      </xdr:nvCxnSpPr>
      <xdr:spPr>
        <a:xfrm flipV="1">
          <a:off x="13893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8" name="直線コネクタ 317"/>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0" name="テキスト ボックス 319"/>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0" name="楕円 329"/>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31" name="テキスト ボックス 330"/>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2" name="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33" name="テキスト ボックス 332"/>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4" name="楕円 333"/>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5" name="テキスト ボックス 334"/>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6" name="楕円 335"/>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7" name="テキスト ボックス 336"/>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公債費に係る経常収支比率は、計画的な繰上償還の実施により元利償還金は減少しているが、臨時財政対策債の発行額減などにより、前年度と比べ０．６ポイント悪化した。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98425</xdr:rowOff>
    </xdr:to>
    <xdr:cxnSp macro="">
      <xdr:nvCxnSpPr>
        <xdr:cNvPr id="369" name="直線コネクタ 368"/>
        <xdr:cNvCxnSpPr/>
      </xdr:nvCxnSpPr>
      <xdr:spPr>
        <a:xfrm>
          <a:off x="3987800" y="129457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86995</xdr:rowOff>
    </xdr:from>
    <xdr:to>
      <xdr:col>19</xdr:col>
      <xdr:colOff>187325</xdr:colOff>
      <xdr:row>75</xdr:row>
      <xdr:rowOff>125095</xdr:rowOff>
    </xdr:to>
    <xdr:cxnSp macro="">
      <xdr:nvCxnSpPr>
        <xdr:cNvPr id="372" name="直線コネクタ 371"/>
        <xdr:cNvCxnSpPr/>
      </xdr:nvCxnSpPr>
      <xdr:spPr>
        <a:xfrm flipV="1">
          <a:off x="3098800" y="12945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125095</xdr:rowOff>
    </xdr:from>
    <xdr:to>
      <xdr:col>15</xdr:col>
      <xdr:colOff>98425</xdr:colOff>
      <xdr:row>75</xdr:row>
      <xdr:rowOff>149861</xdr:rowOff>
    </xdr:to>
    <xdr:cxnSp macro="">
      <xdr:nvCxnSpPr>
        <xdr:cNvPr id="375" name="直線コネクタ 374"/>
        <xdr:cNvCxnSpPr/>
      </xdr:nvCxnSpPr>
      <xdr:spPr>
        <a:xfrm flipV="1">
          <a:off x="2209800" y="129838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8" name="直線コネクタ 377"/>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47625</xdr:rowOff>
    </xdr:from>
    <xdr:to>
      <xdr:col>24</xdr:col>
      <xdr:colOff>76200</xdr:colOff>
      <xdr:row>75</xdr:row>
      <xdr:rowOff>149225</xdr:rowOff>
    </xdr:to>
    <xdr:sp macro="" textlink="">
      <xdr:nvSpPr>
        <xdr:cNvPr id="388" name="楕円 387"/>
        <xdr:cNvSpPr/>
      </xdr:nvSpPr>
      <xdr:spPr>
        <a:xfrm>
          <a:off x="4775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19702</xdr:rowOff>
    </xdr:from>
    <xdr:ext cx="762000" cy="259045"/>
    <xdr:sp macro="" textlink="">
      <xdr:nvSpPr>
        <xdr:cNvPr id="389" name="公債費該当値テキスト"/>
        <xdr:cNvSpPr txBox="1"/>
      </xdr:nvSpPr>
      <xdr:spPr>
        <a:xfrm>
          <a:off x="49149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90" name="楕円 389"/>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122572</xdr:rowOff>
    </xdr:from>
    <xdr:ext cx="736600" cy="259045"/>
    <xdr:sp macro="" textlink="">
      <xdr:nvSpPr>
        <xdr:cNvPr id="391" name="テキスト ボックス 390"/>
        <xdr:cNvSpPr txBox="1"/>
      </xdr:nvSpPr>
      <xdr:spPr>
        <a:xfrm>
          <a:off x="3606800" y="12981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74295</xdr:rowOff>
    </xdr:from>
    <xdr:to>
      <xdr:col>15</xdr:col>
      <xdr:colOff>149225</xdr:colOff>
      <xdr:row>76</xdr:row>
      <xdr:rowOff>4445</xdr:rowOff>
    </xdr:to>
    <xdr:sp macro="" textlink="">
      <xdr:nvSpPr>
        <xdr:cNvPr id="392" name="楕円 391"/>
        <xdr:cNvSpPr/>
      </xdr:nvSpPr>
      <xdr:spPr>
        <a:xfrm>
          <a:off x="3048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160672</xdr:rowOff>
    </xdr:from>
    <xdr:ext cx="762000" cy="259045"/>
    <xdr:sp macro="" textlink="">
      <xdr:nvSpPr>
        <xdr:cNvPr id="393" name="テキスト ボックス 392"/>
        <xdr:cNvSpPr txBox="1"/>
      </xdr:nvSpPr>
      <xdr:spPr>
        <a:xfrm>
          <a:off x="2717800" y="13019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4" name="楕円 393"/>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13988</xdr:rowOff>
    </xdr:from>
    <xdr:ext cx="762000" cy="259045"/>
    <xdr:sp macro="" textlink="">
      <xdr:nvSpPr>
        <xdr:cNvPr id="395" name="テキスト ボックス 394"/>
        <xdr:cNvSpPr txBox="1"/>
      </xdr:nvSpPr>
      <xdr:spPr>
        <a:xfrm>
          <a:off x="1828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6" name="楕円 395"/>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10177</xdr:rowOff>
    </xdr:from>
    <xdr:ext cx="762000" cy="259045"/>
    <xdr:sp macro="" textlink="">
      <xdr:nvSpPr>
        <xdr:cNvPr id="397" name="テキスト ボックス 396"/>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扶助費などにおいて類似団体平均を下回っているため、類似団体平均よりも良い水準となっているが、物件費に係る比率の悪化などにより、前年度と比べ９．１ポイント悪化した。</a:t>
          </a:r>
        </a:p>
        <a:p>
          <a:r>
            <a:rPr kumimoji="1" lang="ja-JP" altLang="en-US" sz="1300">
              <a:latin typeface="ＭＳ Ｐゴシック" panose="020B0600070205080204" pitchFamily="50" charset="-128"/>
              <a:ea typeface="ＭＳ Ｐゴシック" panose="020B0600070205080204" pitchFamily="50" charset="-128"/>
            </a:rPr>
            <a:t>　今後とも第２次洲本市行政改革実施方策に基づき、より一層の経常経費の削減に努める。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147574</xdr:rowOff>
    </xdr:from>
    <xdr:to>
      <xdr:col>82</xdr:col>
      <xdr:colOff>107950</xdr:colOff>
      <xdr:row>76</xdr:row>
      <xdr:rowOff>49276</xdr:rowOff>
    </xdr:to>
    <xdr:cxnSp macro="">
      <xdr:nvCxnSpPr>
        <xdr:cNvPr id="428" name="直線コネクタ 427"/>
        <xdr:cNvCxnSpPr/>
      </xdr:nvCxnSpPr>
      <xdr:spPr>
        <a:xfrm>
          <a:off x="15671800" y="12663424"/>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57421</xdr:rowOff>
    </xdr:from>
    <xdr:ext cx="762000" cy="259045"/>
    <xdr:sp macro="" textlink="">
      <xdr:nvSpPr>
        <xdr:cNvPr id="429"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147574</xdr:rowOff>
    </xdr:from>
    <xdr:to>
      <xdr:col>78</xdr:col>
      <xdr:colOff>69850</xdr:colOff>
      <xdr:row>75</xdr:row>
      <xdr:rowOff>78994</xdr:rowOff>
    </xdr:to>
    <xdr:cxnSp macro="">
      <xdr:nvCxnSpPr>
        <xdr:cNvPr id="431" name="直線コネクタ 430"/>
        <xdr:cNvCxnSpPr/>
      </xdr:nvCxnSpPr>
      <xdr:spPr>
        <a:xfrm flipV="1">
          <a:off x="14782800" y="126634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60706</xdr:rowOff>
    </xdr:from>
    <xdr:to>
      <xdr:col>73</xdr:col>
      <xdr:colOff>180975</xdr:colOff>
      <xdr:row>75</xdr:row>
      <xdr:rowOff>78994</xdr:rowOff>
    </xdr:to>
    <xdr:cxnSp macro="">
      <xdr:nvCxnSpPr>
        <xdr:cNvPr id="434" name="直線コネクタ 433"/>
        <xdr:cNvCxnSpPr/>
      </xdr:nvCxnSpPr>
      <xdr:spPr>
        <a:xfrm>
          <a:off x="13893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76708</xdr:rowOff>
    </xdr:from>
    <xdr:to>
      <xdr:col>69</xdr:col>
      <xdr:colOff>92075</xdr:colOff>
      <xdr:row>75</xdr:row>
      <xdr:rowOff>60706</xdr:rowOff>
    </xdr:to>
    <xdr:cxnSp macro="">
      <xdr:nvCxnSpPr>
        <xdr:cNvPr id="437" name="直線コネクタ 436"/>
        <xdr:cNvCxnSpPr/>
      </xdr:nvCxnSpPr>
      <xdr:spPr>
        <a:xfrm>
          <a:off x="13004800" y="127640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7" name="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96774</xdr:rowOff>
    </xdr:from>
    <xdr:to>
      <xdr:col>78</xdr:col>
      <xdr:colOff>120650</xdr:colOff>
      <xdr:row>74</xdr:row>
      <xdr:rowOff>26924</xdr:rowOff>
    </xdr:to>
    <xdr:sp macro="" textlink="">
      <xdr:nvSpPr>
        <xdr:cNvPr id="449" name="楕円 448"/>
        <xdr:cNvSpPr/>
      </xdr:nvSpPr>
      <xdr:spPr>
        <a:xfrm>
          <a:off x="15621000" y="126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37101</xdr:rowOff>
    </xdr:from>
    <xdr:ext cx="736600" cy="259045"/>
    <xdr:sp macro="" textlink="">
      <xdr:nvSpPr>
        <xdr:cNvPr id="450" name="テキスト ボックス 449"/>
        <xdr:cNvSpPr txBox="1"/>
      </xdr:nvSpPr>
      <xdr:spPr>
        <a:xfrm>
          <a:off x="15290800" y="1238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1" name="楕円 450"/>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2" name="テキスト ボックス 451"/>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xdr:rowOff>
    </xdr:from>
    <xdr:to>
      <xdr:col>69</xdr:col>
      <xdr:colOff>142875</xdr:colOff>
      <xdr:row>75</xdr:row>
      <xdr:rowOff>111506</xdr:rowOff>
    </xdr:to>
    <xdr:sp macro="" textlink="">
      <xdr:nvSpPr>
        <xdr:cNvPr id="453" name="楕円 452"/>
        <xdr:cNvSpPr/>
      </xdr:nvSpPr>
      <xdr:spPr>
        <a:xfrm>
          <a:off x="13843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54" name="テキスト ボックス 453"/>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25908</xdr:rowOff>
    </xdr:from>
    <xdr:to>
      <xdr:col>65</xdr:col>
      <xdr:colOff>53975</xdr:colOff>
      <xdr:row>74</xdr:row>
      <xdr:rowOff>127508</xdr:rowOff>
    </xdr:to>
    <xdr:sp macro="" textlink="">
      <xdr:nvSpPr>
        <xdr:cNvPr id="455" name="楕円 454"/>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137685</xdr:rowOff>
    </xdr:from>
    <xdr:ext cx="762000" cy="259045"/>
    <xdr:sp macro="" textlink="">
      <xdr:nvSpPr>
        <xdr:cNvPr id="456" name="テキスト ボックス 455"/>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86244</xdr:rowOff>
    </xdr:from>
    <xdr:to>
      <xdr:col>29</xdr:col>
      <xdr:colOff>127000</xdr:colOff>
      <xdr:row>17</xdr:row>
      <xdr:rowOff>151286</xdr:rowOff>
    </xdr:to>
    <xdr:cxnSp macro="">
      <xdr:nvCxnSpPr>
        <xdr:cNvPr id="52" name="直線コネクタ 51"/>
        <xdr:cNvCxnSpPr/>
      </xdr:nvCxnSpPr>
      <xdr:spPr bwMode="auto">
        <a:xfrm flipV="1">
          <a:off x="5003800" y="3048519"/>
          <a:ext cx="647700" cy="6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151286</xdr:rowOff>
    </xdr:from>
    <xdr:to>
      <xdr:col>26</xdr:col>
      <xdr:colOff>50800</xdr:colOff>
      <xdr:row>18</xdr:row>
      <xdr:rowOff>54458</xdr:rowOff>
    </xdr:to>
    <xdr:cxnSp macro="">
      <xdr:nvCxnSpPr>
        <xdr:cNvPr id="55" name="直線コネクタ 54"/>
        <xdr:cNvCxnSpPr/>
      </xdr:nvCxnSpPr>
      <xdr:spPr bwMode="auto">
        <a:xfrm flipV="1">
          <a:off x="4305300" y="3113561"/>
          <a:ext cx="698500" cy="74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41645</xdr:rowOff>
    </xdr:from>
    <xdr:to>
      <xdr:col>22</xdr:col>
      <xdr:colOff>114300</xdr:colOff>
      <xdr:row>18</xdr:row>
      <xdr:rowOff>54458</xdr:rowOff>
    </xdr:to>
    <xdr:cxnSp macro="">
      <xdr:nvCxnSpPr>
        <xdr:cNvPr id="58" name="直線コネクタ 57"/>
        <xdr:cNvCxnSpPr/>
      </xdr:nvCxnSpPr>
      <xdr:spPr bwMode="auto">
        <a:xfrm>
          <a:off x="3606800" y="3175370"/>
          <a:ext cx="698500" cy="1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41645</xdr:rowOff>
    </xdr:from>
    <xdr:to>
      <xdr:col>18</xdr:col>
      <xdr:colOff>177800</xdr:colOff>
      <xdr:row>18</xdr:row>
      <xdr:rowOff>59541</xdr:rowOff>
    </xdr:to>
    <xdr:cxnSp macro="">
      <xdr:nvCxnSpPr>
        <xdr:cNvPr id="61" name="直線コネクタ 60"/>
        <xdr:cNvCxnSpPr/>
      </xdr:nvCxnSpPr>
      <xdr:spPr bwMode="auto">
        <a:xfrm flipV="1">
          <a:off x="2908300" y="3175370"/>
          <a:ext cx="698500" cy="17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35444</xdr:rowOff>
    </xdr:from>
    <xdr:to>
      <xdr:col>29</xdr:col>
      <xdr:colOff>177800</xdr:colOff>
      <xdr:row>17</xdr:row>
      <xdr:rowOff>137044</xdr:rowOff>
    </xdr:to>
    <xdr:sp macro="" textlink="">
      <xdr:nvSpPr>
        <xdr:cNvPr id="71" name="楕円 70"/>
        <xdr:cNvSpPr/>
      </xdr:nvSpPr>
      <xdr:spPr bwMode="auto">
        <a:xfrm>
          <a:off x="5600700" y="299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7521</xdr:rowOff>
    </xdr:from>
    <xdr:ext cx="762000" cy="259045"/>
    <xdr:sp macro="" textlink="">
      <xdr:nvSpPr>
        <xdr:cNvPr id="72" name="人口1人当たり決算額の推移該当値テキスト130"/>
        <xdr:cNvSpPr txBox="1"/>
      </xdr:nvSpPr>
      <xdr:spPr>
        <a:xfrm>
          <a:off x="5740400" y="296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100486</xdr:rowOff>
    </xdr:from>
    <xdr:to>
      <xdr:col>26</xdr:col>
      <xdr:colOff>101600</xdr:colOff>
      <xdr:row>18</xdr:row>
      <xdr:rowOff>30636</xdr:rowOff>
    </xdr:to>
    <xdr:sp macro="" textlink="">
      <xdr:nvSpPr>
        <xdr:cNvPr id="73" name="楕円 72"/>
        <xdr:cNvSpPr/>
      </xdr:nvSpPr>
      <xdr:spPr bwMode="auto">
        <a:xfrm>
          <a:off x="4953000" y="3062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15413</xdr:rowOff>
    </xdr:from>
    <xdr:ext cx="736600" cy="259045"/>
    <xdr:sp macro="" textlink="">
      <xdr:nvSpPr>
        <xdr:cNvPr id="74" name="テキスト ボックス 73"/>
        <xdr:cNvSpPr txBox="1"/>
      </xdr:nvSpPr>
      <xdr:spPr>
        <a:xfrm>
          <a:off x="4622800" y="314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3658</xdr:rowOff>
    </xdr:from>
    <xdr:to>
      <xdr:col>22</xdr:col>
      <xdr:colOff>165100</xdr:colOff>
      <xdr:row>18</xdr:row>
      <xdr:rowOff>105258</xdr:rowOff>
    </xdr:to>
    <xdr:sp macro="" textlink="">
      <xdr:nvSpPr>
        <xdr:cNvPr id="75" name="楕円 74"/>
        <xdr:cNvSpPr/>
      </xdr:nvSpPr>
      <xdr:spPr bwMode="auto">
        <a:xfrm>
          <a:off x="4254500" y="3137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90035</xdr:rowOff>
    </xdr:from>
    <xdr:ext cx="762000" cy="259045"/>
    <xdr:sp macro="" textlink="">
      <xdr:nvSpPr>
        <xdr:cNvPr id="76" name="テキスト ボックス 75"/>
        <xdr:cNvSpPr txBox="1"/>
      </xdr:nvSpPr>
      <xdr:spPr>
        <a:xfrm>
          <a:off x="3924300" y="32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162295</xdr:rowOff>
    </xdr:from>
    <xdr:to>
      <xdr:col>19</xdr:col>
      <xdr:colOff>38100</xdr:colOff>
      <xdr:row>18</xdr:row>
      <xdr:rowOff>92445</xdr:rowOff>
    </xdr:to>
    <xdr:sp macro="" textlink="">
      <xdr:nvSpPr>
        <xdr:cNvPr id="77" name="楕円 76"/>
        <xdr:cNvSpPr/>
      </xdr:nvSpPr>
      <xdr:spPr bwMode="auto">
        <a:xfrm>
          <a:off x="3556000" y="3124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77222</xdr:rowOff>
    </xdr:from>
    <xdr:ext cx="762000" cy="259045"/>
    <xdr:sp macro="" textlink="">
      <xdr:nvSpPr>
        <xdr:cNvPr id="78" name="テキスト ボックス 77"/>
        <xdr:cNvSpPr txBox="1"/>
      </xdr:nvSpPr>
      <xdr:spPr>
        <a:xfrm>
          <a:off x="3225800" y="321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8741</xdr:rowOff>
    </xdr:from>
    <xdr:to>
      <xdr:col>15</xdr:col>
      <xdr:colOff>101600</xdr:colOff>
      <xdr:row>18</xdr:row>
      <xdr:rowOff>110341</xdr:rowOff>
    </xdr:to>
    <xdr:sp macro="" textlink="">
      <xdr:nvSpPr>
        <xdr:cNvPr id="79" name="楕円 78"/>
        <xdr:cNvSpPr/>
      </xdr:nvSpPr>
      <xdr:spPr bwMode="auto">
        <a:xfrm>
          <a:off x="2857500" y="314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95118</xdr:rowOff>
    </xdr:from>
    <xdr:ext cx="762000" cy="259045"/>
    <xdr:sp macro="" textlink="">
      <xdr:nvSpPr>
        <xdr:cNvPr id="80" name="テキスト ボックス 79"/>
        <xdr:cNvSpPr txBox="1"/>
      </xdr:nvSpPr>
      <xdr:spPr>
        <a:xfrm>
          <a:off x="2527300" y="322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301902</xdr:rowOff>
    </xdr:from>
    <xdr:to>
      <xdr:col>29</xdr:col>
      <xdr:colOff>127000</xdr:colOff>
      <xdr:row>37</xdr:row>
      <xdr:rowOff>308924</xdr:rowOff>
    </xdr:to>
    <xdr:cxnSp macro="">
      <xdr:nvCxnSpPr>
        <xdr:cNvPr id="114" name="直線コネクタ 113"/>
        <xdr:cNvCxnSpPr/>
      </xdr:nvCxnSpPr>
      <xdr:spPr bwMode="auto">
        <a:xfrm>
          <a:off x="5003800" y="7426602"/>
          <a:ext cx="647700" cy="7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293701</xdr:rowOff>
    </xdr:from>
    <xdr:ext cx="762000" cy="259045"/>
    <xdr:sp macro="" textlink="">
      <xdr:nvSpPr>
        <xdr:cNvPr id="115" name="人口1人当たり決算額の推移平均値テキスト445"/>
        <xdr:cNvSpPr txBox="1"/>
      </xdr:nvSpPr>
      <xdr:spPr>
        <a:xfrm>
          <a:off x="5740400" y="7418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293901</xdr:rowOff>
    </xdr:from>
    <xdr:to>
      <xdr:col>26</xdr:col>
      <xdr:colOff>50800</xdr:colOff>
      <xdr:row>37</xdr:row>
      <xdr:rowOff>301902</xdr:rowOff>
    </xdr:to>
    <xdr:cxnSp macro="">
      <xdr:nvCxnSpPr>
        <xdr:cNvPr id="117" name="直線コネクタ 116"/>
        <xdr:cNvCxnSpPr/>
      </xdr:nvCxnSpPr>
      <xdr:spPr bwMode="auto">
        <a:xfrm>
          <a:off x="4305300" y="7418601"/>
          <a:ext cx="6985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293901</xdr:rowOff>
    </xdr:from>
    <xdr:to>
      <xdr:col>22</xdr:col>
      <xdr:colOff>114300</xdr:colOff>
      <xdr:row>37</xdr:row>
      <xdr:rowOff>303365</xdr:rowOff>
    </xdr:to>
    <xdr:cxnSp macro="">
      <xdr:nvCxnSpPr>
        <xdr:cNvPr id="120" name="直線コネクタ 119"/>
        <xdr:cNvCxnSpPr/>
      </xdr:nvCxnSpPr>
      <xdr:spPr bwMode="auto">
        <a:xfrm flipV="1">
          <a:off x="3606800" y="7418601"/>
          <a:ext cx="6985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303365</xdr:rowOff>
    </xdr:from>
    <xdr:to>
      <xdr:col>18</xdr:col>
      <xdr:colOff>177800</xdr:colOff>
      <xdr:row>37</xdr:row>
      <xdr:rowOff>304588</xdr:rowOff>
    </xdr:to>
    <xdr:cxnSp macro="">
      <xdr:nvCxnSpPr>
        <xdr:cNvPr id="123" name="直線コネクタ 122"/>
        <xdr:cNvCxnSpPr/>
      </xdr:nvCxnSpPr>
      <xdr:spPr bwMode="auto">
        <a:xfrm flipV="1">
          <a:off x="2908300" y="7428065"/>
          <a:ext cx="698500" cy="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258124</xdr:rowOff>
    </xdr:from>
    <xdr:to>
      <xdr:col>29</xdr:col>
      <xdr:colOff>177800</xdr:colOff>
      <xdr:row>38</xdr:row>
      <xdr:rowOff>16824</xdr:rowOff>
    </xdr:to>
    <xdr:sp macro="" textlink="">
      <xdr:nvSpPr>
        <xdr:cNvPr id="133" name="楕円 132"/>
        <xdr:cNvSpPr/>
      </xdr:nvSpPr>
      <xdr:spPr bwMode="auto">
        <a:xfrm>
          <a:off x="5600700" y="738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103201</xdr:rowOff>
    </xdr:from>
    <xdr:ext cx="762000" cy="259045"/>
    <xdr:sp macro="" textlink="">
      <xdr:nvSpPr>
        <xdr:cNvPr id="134" name="人口1人当たり決算額の推移該当値テキスト445"/>
        <xdr:cNvSpPr txBox="1"/>
      </xdr:nvSpPr>
      <xdr:spPr>
        <a:xfrm>
          <a:off x="5740400" y="722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251102</xdr:rowOff>
    </xdr:from>
    <xdr:to>
      <xdr:col>26</xdr:col>
      <xdr:colOff>101600</xdr:colOff>
      <xdr:row>38</xdr:row>
      <xdr:rowOff>9802</xdr:rowOff>
    </xdr:to>
    <xdr:sp macro="" textlink="">
      <xdr:nvSpPr>
        <xdr:cNvPr id="135" name="楕円 134"/>
        <xdr:cNvSpPr/>
      </xdr:nvSpPr>
      <xdr:spPr bwMode="auto">
        <a:xfrm>
          <a:off x="4953000" y="737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19979</xdr:rowOff>
    </xdr:from>
    <xdr:ext cx="736600" cy="259045"/>
    <xdr:sp macro="" textlink="">
      <xdr:nvSpPr>
        <xdr:cNvPr id="136" name="テキスト ボックス 135"/>
        <xdr:cNvSpPr txBox="1"/>
      </xdr:nvSpPr>
      <xdr:spPr>
        <a:xfrm>
          <a:off x="4622800" y="714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243101</xdr:rowOff>
    </xdr:from>
    <xdr:to>
      <xdr:col>22</xdr:col>
      <xdr:colOff>165100</xdr:colOff>
      <xdr:row>38</xdr:row>
      <xdr:rowOff>1801</xdr:rowOff>
    </xdr:to>
    <xdr:sp macro="" textlink="">
      <xdr:nvSpPr>
        <xdr:cNvPr id="137" name="楕円 136"/>
        <xdr:cNvSpPr/>
      </xdr:nvSpPr>
      <xdr:spPr bwMode="auto">
        <a:xfrm>
          <a:off x="4254500" y="736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11978</xdr:rowOff>
    </xdr:from>
    <xdr:ext cx="762000" cy="259045"/>
    <xdr:sp macro="" textlink="">
      <xdr:nvSpPr>
        <xdr:cNvPr id="138" name="テキスト ボックス 137"/>
        <xdr:cNvSpPr txBox="1"/>
      </xdr:nvSpPr>
      <xdr:spPr>
        <a:xfrm>
          <a:off x="3924300" y="713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252565</xdr:rowOff>
    </xdr:from>
    <xdr:to>
      <xdr:col>19</xdr:col>
      <xdr:colOff>38100</xdr:colOff>
      <xdr:row>38</xdr:row>
      <xdr:rowOff>11265</xdr:rowOff>
    </xdr:to>
    <xdr:sp macro="" textlink="">
      <xdr:nvSpPr>
        <xdr:cNvPr id="139" name="楕円 138"/>
        <xdr:cNvSpPr/>
      </xdr:nvSpPr>
      <xdr:spPr bwMode="auto">
        <a:xfrm>
          <a:off x="3556000" y="737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21442</xdr:rowOff>
    </xdr:from>
    <xdr:ext cx="762000" cy="259045"/>
    <xdr:sp macro="" textlink="">
      <xdr:nvSpPr>
        <xdr:cNvPr id="140" name="テキスト ボックス 139"/>
        <xdr:cNvSpPr txBox="1"/>
      </xdr:nvSpPr>
      <xdr:spPr>
        <a:xfrm>
          <a:off x="3225800" y="71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253788</xdr:rowOff>
    </xdr:from>
    <xdr:to>
      <xdr:col>15</xdr:col>
      <xdr:colOff>101600</xdr:colOff>
      <xdr:row>38</xdr:row>
      <xdr:rowOff>12488</xdr:rowOff>
    </xdr:to>
    <xdr:sp macro="" textlink="">
      <xdr:nvSpPr>
        <xdr:cNvPr id="141" name="楕円 140"/>
        <xdr:cNvSpPr/>
      </xdr:nvSpPr>
      <xdr:spPr bwMode="auto">
        <a:xfrm>
          <a:off x="28575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22665</xdr:rowOff>
    </xdr:from>
    <xdr:ext cx="762000" cy="259045"/>
    <xdr:sp macro="" textlink="">
      <xdr:nvSpPr>
        <xdr:cNvPr id="142" name="テキスト ボックス 141"/>
        <xdr:cNvSpPr txBox="1"/>
      </xdr:nvSpPr>
      <xdr:spPr>
        <a:xfrm>
          <a:off x="2527300" y="714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130378</xdr:rowOff>
    </xdr:from>
    <xdr:to>
      <xdr:col>24</xdr:col>
      <xdr:colOff>63500</xdr:colOff>
      <xdr:row>36</xdr:row>
      <xdr:rowOff>140754</xdr:rowOff>
    </xdr:to>
    <xdr:cxnSp macro="">
      <xdr:nvCxnSpPr>
        <xdr:cNvPr id="61" name="直線コネクタ 60"/>
        <xdr:cNvCxnSpPr/>
      </xdr:nvCxnSpPr>
      <xdr:spPr>
        <a:xfrm flipV="1">
          <a:off x="3797300" y="6302578"/>
          <a:ext cx="8382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140754</xdr:rowOff>
    </xdr:from>
    <xdr:to>
      <xdr:col>19</xdr:col>
      <xdr:colOff>177800</xdr:colOff>
      <xdr:row>36</xdr:row>
      <xdr:rowOff>163043</xdr:rowOff>
    </xdr:to>
    <xdr:cxnSp macro="">
      <xdr:nvCxnSpPr>
        <xdr:cNvPr id="64" name="直線コネクタ 63"/>
        <xdr:cNvCxnSpPr/>
      </xdr:nvCxnSpPr>
      <xdr:spPr>
        <a:xfrm flipV="1">
          <a:off x="2908300" y="631295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163043</xdr:rowOff>
    </xdr:from>
    <xdr:to>
      <xdr:col>15</xdr:col>
      <xdr:colOff>50800</xdr:colOff>
      <xdr:row>37</xdr:row>
      <xdr:rowOff>81407</xdr:rowOff>
    </xdr:to>
    <xdr:cxnSp macro="">
      <xdr:nvCxnSpPr>
        <xdr:cNvPr id="67" name="直線コネクタ 66"/>
        <xdr:cNvCxnSpPr/>
      </xdr:nvCxnSpPr>
      <xdr:spPr>
        <a:xfrm flipV="1">
          <a:off x="2019300" y="6335243"/>
          <a:ext cx="889000" cy="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81407</xdr:rowOff>
    </xdr:from>
    <xdr:to>
      <xdr:col>10</xdr:col>
      <xdr:colOff>114300</xdr:colOff>
      <xdr:row>37</xdr:row>
      <xdr:rowOff>117068</xdr:rowOff>
    </xdr:to>
    <xdr:cxnSp macro="">
      <xdr:nvCxnSpPr>
        <xdr:cNvPr id="70" name="直線コネクタ 69"/>
        <xdr:cNvCxnSpPr/>
      </xdr:nvCxnSpPr>
      <xdr:spPr>
        <a:xfrm flipV="1">
          <a:off x="1130300" y="642505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79578</xdr:rowOff>
    </xdr:from>
    <xdr:to>
      <xdr:col>24</xdr:col>
      <xdr:colOff>114300</xdr:colOff>
      <xdr:row>37</xdr:row>
      <xdr:rowOff>9728</xdr:rowOff>
    </xdr:to>
    <xdr:sp macro="" textlink="">
      <xdr:nvSpPr>
        <xdr:cNvPr id="80" name="楕円 79"/>
        <xdr:cNvSpPr/>
      </xdr:nvSpPr>
      <xdr:spPr>
        <a:xfrm>
          <a:off x="4584700" y="62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58005</xdr:rowOff>
    </xdr:from>
    <xdr:ext cx="534377" cy="259045"/>
    <xdr:sp macro="" textlink="">
      <xdr:nvSpPr>
        <xdr:cNvPr id="81" name="人件費該当値テキスト"/>
        <xdr:cNvSpPr txBox="1"/>
      </xdr:nvSpPr>
      <xdr:spPr>
        <a:xfrm>
          <a:off x="4686300" y="62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89954</xdr:rowOff>
    </xdr:from>
    <xdr:to>
      <xdr:col>20</xdr:col>
      <xdr:colOff>38100</xdr:colOff>
      <xdr:row>37</xdr:row>
      <xdr:rowOff>20104</xdr:rowOff>
    </xdr:to>
    <xdr:sp macro="" textlink="">
      <xdr:nvSpPr>
        <xdr:cNvPr id="82" name="楕円 81"/>
        <xdr:cNvSpPr/>
      </xdr:nvSpPr>
      <xdr:spPr>
        <a:xfrm>
          <a:off x="3746500" y="62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11231</xdr:rowOff>
    </xdr:from>
    <xdr:ext cx="534377" cy="259045"/>
    <xdr:sp macro="" textlink="">
      <xdr:nvSpPr>
        <xdr:cNvPr id="83" name="テキスト ボックス 82"/>
        <xdr:cNvSpPr txBox="1"/>
      </xdr:nvSpPr>
      <xdr:spPr>
        <a:xfrm>
          <a:off x="3530111" y="63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112243</xdr:rowOff>
    </xdr:from>
    <xdr:to>
      <xdr:col>15</xdr:col>
      <xdr:colOff>101600</xdr:colOff>
      <xdr:row>37</xdr:row>
      <xdr:rowOff>42393</xdr:rowOff>
    </xdr:to>
    <xdr:sp macro="" textlink="">
      <xdr:nvSpPr>
        <xdr:cNvPr id="84" name="楕円 83"/>
        <xdr:cNvSpPr/>
      </xdr:nvSpPr>
      <xdr:spPr>
        <a:xfrm>
          <a:off x="2857500" y="62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33520</xdr:rowOff>
    </xdr:from>
    <xdr:ext cx="534377" cy="259045"/>
    <xdr:sp macro="" textlink="">
      <xdr:nvSpPr>
        <xdr:cNvPr id="85" name="テキスト ボックス 84"/>
        <xdr:cNvSpPr txBox="1"/>
      </xdr:nvSpPr>
      <xdr:spPr>
        <a:xfrm>
          <a:off x="2641111" y="63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30607</xdr:rowOff>
    </xdr:from>
    <xdr:to>
      <xdr:col>10</xdr:col>
      <xdr:colOff>165100</xdr:colOff>
      <xdr:row>37</xdr:row>
      <xdr:rowOff>132207</xdr:rowOff>
    </xdr:to>
    <xdr:sp macro="" textlink="">
      <xdr:nvSpPr>
        <xdr:cNvPr id="86" name="楕円 85"/>
        <xdr:cNvSpPr/>
      </xdr:nvSpPr>
      <xdr:spPr>
        <a:xfrm>
          <a:off x="1968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123334</xdr:rowOff>
    </xdr:from>
    <xdr:ext cx="534377" cy="259045"/>
    <xdr:sp macro="" textlink="">
      <xdr:nvSpPr>
        <xdr:cNvPr id="87" name="テキスト ボックス 86"/>
        <xdr:cNvSpPr txBox="1"/>
      </xdr:nvSpPr>
      <xdr:spPr>
        <a:xfrm>
          <a:off x="1752111" y="64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66268</xdr:rowOff>
    </xdr:from>
    <xdr:to>
      <xdr:col>6</xdr:col>
      <xdr:colOff>38100</xdr:colOff>
      <xdr:row>37</xdr:row>
      <xdr:rowOff>167869</xdr:rowOff>
    </xdr:to>
    <xdr:sp macro="" textlink="">
      <xdr:nvSpPr>
        <xdr:cNvPr id="88" name="楕円 87"/>
        <xdr:cNvSpPr/>
      </xdr:nvSpPr>
      <xdr:spPr>
        <a:xfrm>
          <a:off x="1079500" y="64099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158996</xdr:rowOff>
    </xdr:from>
    <xdr:ext cx="534377" cy="259045"/>
    <xdr:sp macro="" textlink="">
      <xdr:nvSpPr>
        <xdr:cNvPr id="89" name="テキスト ボックス 88"/>
        <xdr:cNvSpPr txBox="1"/>
      </xdr:nvSpPr>
      <xdr:spPr>
        <a:xfrm>
          <a:off x="863111" y="650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159272</xdr:rowOff>
    </xdr:from>
    <xdr:to>
      <xdr:col>24</xdr:col>
      <xdr:colOff>63500</xdr:colOff>
      <xdr:row>57</xdr:row>
      <xdr:rowOff>142687</xdr:rowOff>
    </xdr:to>
    <xdr:cxnSp macro="">
      <xdr:nvCxnSpPr>
        <xdr:cNvPr id="118" name="直線コネクタ 117"/>
        <xdr:cNvCxnSpPr/>
      </xdr:nvCxnSpPr>
      <xdr:spPr>
        <a:xfrm>
          <a:off x="3797300" y="9760472"/>
          <a:ext cx="838200" cy="1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159272</xdr:rowOff>
    </xdr:from>
    <xdr:to>
      <xdr:col>19</xdr:col>
      <xdr:colOff>177800</xdr:colOff>
      <xdr:row>57</xdr:row>
      <xdr:rowOff>118032</xdr:rowOff>
    </xdr:to>
    <xdr:cxnSp macro="">
      <xdr:nvCxnSpPr>
        <xdr:cNvPr id="121" name="直線コネクタ 120"/>
        <xdr:cNvCxnSpPr/>
      </xdr:nvCxnSpPr>
      <xdr:spPr>
        <a:xfrm flipV="1">
          <a:off x="2908300" y="9760472"/>
          <a:ext cx="889000" cy="13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118032</xdr:rowOff>
    </xdr:from>
    <xdr:to>
      <xdr:col>15</xdr:col>
      <xdr:colOff>50800</xdr:colOff>
      <xdr:row>58</xdr:row>
      <xdr:rowOff>31557</xdr:rowOff>
    </xdr:to>
    <xdr:cxnSp macro="">
      <xdr:nvCxnSpPr>
        <xdr:cNvPr id="124" name="直線コネクタ 123"/>
        <xdr:cNvCxnSpPr/>
      </xdr:nvCxnSpPr>
      <xdr:spPr>
        <a:xfrm flipV="1">
          <a:off x="2019300" y="989068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84963</xdr:rowOff>
    </xdr:from>
    <xdr:ext cx="534377" cy="259045"/>
    <xdr:sp macro="" textlink="">
      <xdr:nvSpPr>
        <xdr:cNvPr id="126" name="テキスト ボックス 125"/>
        <xdr:cNvSpPr txBox="1"/>
      </xdr:nvSpPr>
      <xdr:spPr>
        <a:xfrm>
          <a:off x="2641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31557</xdr:rowOff>
    </xdr:from>
    <xdr:to>
      <xdr:col>10</xdr:col>
      <xdr:colOff>114300</xdr:colOff>
      <xdr:row>58</xdr:row>
      <xdr:rowOff>55379</xdr:rowOff>
    </xdr:to>
    <xdr:cxnSp macro="">
      <xdr:nvCxnSpPr>
        <xdr:cNvPr id="127" name="直線コネクタ 126"/>
        <xdr:cNvCxnSpPr/>
      </xdr:nvCxnSpPr>
      <xdr:spPr>
        <a:xfrm flipV="1">
          <a:off x="1130300" y="9975657"/>
          <a:ext cx="889000" cy="2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91402</xdr:rowOff>
    </xdr:from>
    <xdr:ext cx="534377" cy="259045"/>
    <xdr:sp macro="" textlink="">
      <xdr:nvSpPr>
        <xdr:cNvPr id="129" name="テキスト ボックス 128"/>
        <xdr:cNvSpPr txBox="1"/>
      </xdr:nvSpPr>
      <xdr:spPr>
        <a:xfrm>
          <a:off x="1752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103457</xdr:rowOff>
    </xdr:from>
    <xdr:ext cx="534377" cy="259045"/>
    <xdr:sp macro="" textlink="">
      <xdr:nvSpPr>
        <xdr:cNvPr id="131" name="テキスト ボックス 130"/>
        <xdr:cNvSpPr txBox="1"/>
      </xdr:nvSpPr>
      <xdr:spPr>
        <a:xfrm>
          <a:off x="863111" y="100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91887</xdr:rowOff>
    </xdr:from>
    <xdr:to>
      <xdr:col>24</xdr:col>
      <xdr:colOff>114300</xdr:colOff>
      <xdr:row>58</xdr:row>
      <xdr:rowOff>22037</xdr:rowOff>
    </xdr:to>
    <xdr:sp macro="" textlink="">
      <xdr:nvSpPr>
        <xdr:cNvPr id="137" name="楕円 136"/>
        <xdr:cNvSpPr/>
      </xdr:nvSpPr>
      <xdr:spPr>
        <a:xfrm>
          <a:off x="4584700" y="98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114764</xdr:rowOff>
    </xdr:from>
    <xdr:ext cx="599010" cy="259045"/>
    <xdr:sp macro="" textlink="">
      <xdr:nvSpPr>
        <xdr:cNvPr id="138" name="物件費該当値テキスト"/>
        <xdr:cNvSpPr txBox="1"/>
      </xdr:nvSpPr>
      <xdr:spPr>
        <a:xfrm>
          <a:off x="4686300" y="971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108472</xdr:rowOff>
    </xdr:from>
    <xdr:to>
      <xdr:col>20</xdr:col>
      <xdr:colOff>38100</xdr:colOff>
      <xdr:row>57</xdr:row>
      <xdr:rowOff>38622</xdr:rowOff>
    </xdr:to>
    <xdr:sp macro="" textlink="">
      <xdr:nvSpPr>
        <xdr:cNvPr id="139" name="楕円 138"/>
        <xdr:cNvSpPr/>
      </xdr:nvSpPr>
      <xdr:spPr>
        <a:xfrm>
          <a:off x="3746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55149</xdr:rowOff>
    </xdr:from>
    <xdr:ext cx="599010" cy="259045"/>
    <xdr:sp macro="" textlink="">
      <xdr:nvSpPr>
        <xdr:cNvPr id="140" name="テキスト ボックス 139"/>
        <xdr:cNvSpPr txBox="1"/>
      </xdr:nvSpPr>
      <xdr:spPr>
        <a:xfrm>
          <a:off x="3497795" y="948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67232</xdr:rowOff>
    </xdr:from>
    <xdr:to>
      <xdr:col>15</xdr:col>
      <xdr:colOff>101600</xdr:colOff>
      <xdr:row>57</xdr:row>
      <xdr:rowOff>168832</xdr:rowOff>
    </xdr:to>
    <xdr:sp macro="" textlink="">
      <xdr:nvSpPr>
        <xdr:cNvPr id="141" name="楕円 140"/>
        <xdr:cNvSpPr/>
      </xdr:nvSpPr>
      <xdr:spPr>
        <a:xfrm>
          <a:off x="2857500" y="983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13909</xdr:rowOff>
    </xdr:from>
    <xdr:ext cx="599010" cy="259045"/>
    <xdr:sp macro="" textlink="">
      <xdr:nvSpPr>
        <xdr:cNvPr id="142" name="テキスト ボックス 141"/>
        <xdr:cNvSpPr txBox="1"/>
      </xdr:nvSpPr>
      <xdr:spPr>
        <a:xfrm>
          <a:off x="2608795" y="961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152207</xdr:rowOff>
    </xdr:from>
    <xdr:to>
      <xdr:col>10</xdr:col>
      <xdr:colOff>165100</xdr:colOff>
      <xdr:row>58</xdr:row>
      <xdr:rowOff>82357</xdr:rowOff>
    </xdr:to>
    <xdr:sp macro="" textlink="">
      <xdr:nvSpPr>
        <xdr:cNvPr id="143" name="楕円 142"/>
        <xdr:cNvSpPr/>
      </xdr:nvSpPr>
      <xdr:spPr>
        <a:xfrm>
          <a:off x="1968500" y="992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98884</xdr:rowOff>
    </xdr:from>
    <xdr:ext cx="534377" cy="259045"/>
    <xdr:sp macro="" textlink="">
      <xdr:nvSpPr>
        <xdr:cNvPr id="144" name="テキスト ボックス 143"/>
        <xdr:cNvSpPr txBox="1"/>
      </xdr:nvSpPr>
      <xdr:spPr>
        <a:xfrm>
          <a:off x="1752111" y="97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4579</xdr:rowOff>
    </xdr:from>
    <xdr:to>
      <xdr:col>6</xdr:col>
      <xdr:colOff>38100</xdr:colOff>
      <xdr:row>58</xdr:row>
      <xdr:rowOff>106179</xdr:rowOff>
    </xdr:to>
    <xdr:sp macro="" textlink="">
      <xdr:nvSpPr>
        <xdr:cNvPr id="145" name="楕円 144"/>
        <xdr:cNvSpPr/>
      </xdr:nvSpPr>
      <xdr:spPr>
        <a:xfrm>
          <a:off x="1079500" y="9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122706</xdr:rowOff>
    </xdr:from>
    <xdr:ext cx="534377" cy="259045"/>
    <xdr:sp macro="" textlink="">
      <xdr:nvSpPr>
        <xdr:cNvPr id="146" name="テキスト ボックス 145"/>
        <xdr:cNvSpPr txBox="1"/>
      </xdr:nvSpPr>
      <xdr:spPr>
        <a:xfrm>
          <a:off x="863111" y="9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80770</xdr:rowOff>
    </xdr:from>
    <xdr:to>
      <xdr:col>24</xdr:col>
      <xdr:colOff>63500</xdr:colOff>
      <xdr:row>79</xdr:row>
      <xdr:rowOff>83400</xdr:rowOff>
    </xdr:to>
    <xdr:cxnSp macro="">
      <xdr:nvCxnSpPr>
        <xdr:cNvPr id="177" name="直線コネクタ 176"/>
        <xdr:cNvCxnSpPr/>
      </xdr:nvCxnSpPr>
      <xdr:spPr>
        <a:xfrm flipV="1">
          <a:off x="3797300" y="13625320"/>
          <a:ext cx="8382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81455</xdr:rowOff>
    </xdr:from>
    <xdr:to>
      <xdr:col>19</xdr:col>
      <xdr:colOff>177800</xdr:colOff>
      <xdr:row>79</xdr:row>
      <xdr:rowOff>83400</xdr:rowOff>
    </xdr:to>
    <xdr:cxnSp macro="">
      <xdr:nvCxnSpPr>
        <xdr:cNvPr id="180" name="直線コネクタ 179"/>
        <xdr:cNvCxnSpPr/>
      </xdr:nvCxnSpPr>
      <xdr:spPr>
        <a:xfrm>
          <a:off x="2908300" y="13626005"/>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81455</xdr:rowOff>
    </xdr:from>
    <xdr:to>
      <xdr:col>15</xdr:col>
      <xdr:colOff>50800</xdr:colOff>
      <xdr:row>79</xdr:row>
      <xdr:rowOff>85882</xdr:rowOff>
    </xdr:to>
    <xdr:cxnSp macro="">
      <xdr:nvCxnSpPr>
        <xdr:cNvPr id="183" name="直線コネクタ 182"/>
        <xdr:cNvCxnSpPr/>
      </xdr:nvCxnSpPr>
      <xdr:spPr>
        <a:xfrm flipV="1">
          <a:off x="2019300" y="13626005"/>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85882</xdr:rowOff>
    </xdr:from>
    <xdr:to>
      <xdr:col>10</xdr:col>
      <xdr:colOff>114300</xdr:colOff>
      <xdr:row>79</xdr:row>
      <xdr:rowOff>86257</xdr:rowOff>
    </xdr:to>
    <xdr:cxnSp macro="">
      <xdr:nvCxnSpPr>
        <xdr:cNvPr id="186" name="直線コネクタ 185"/>
        <xdr:cNvCxnSpPr/>
      </xdr:nvCxnSpPr>
      <xdr:spPr>
        <a:xfrm flipV="1">
          <a:off x="1130300" y="1363043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29970</xdr:rowOff>
    </xdr:from>
    <xdr:to>
      <xdr:col>24</xdr:col>
      <xdr:colOff>114300</xdr:colOff>
      <xdr:row>79</xdr:row>
      <xdr:rowOff>131570</xdr:rowOff>
    </xdr:to>
    <xdr:sp macro="" textlink="">
      <xdr:nvSpPr>
        <xdr:cNvPr id="196" name="楕円 195"/>
        <xdr:cNvSpPr/>
      </xdr:nvSpPr>
      <xdr:spPr>
        <a:xfrm>
          <a:off x="4584700" y="13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116347</xdr:rowOff>
    </xdr:from>
    <xdr:ext cx="469744" cy="259045"/>
    <xdr:sp macro="" textlink="">
      <xdr:nvSpPr>
        <xdr:cNvPr id="197" name="維持補修費該当値テキスト"/>
        <xdr:cNvSpPr txBox="1"/>
      </xdr:nvSpPr>
      <xdr:spPr>
        <a:xfrm>
          <a:off x="4686300" y="13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32600</xdr:rowOff>
    </xdr:from>
    <xdr:to>
      <xdr:col>20</xdr:col>
      <xdr:colOff>38100</xdr:colOff>
      <xdr:row>79</xdr:row>
      <xdr:rowOff>134200</xdr:rowOff>
    </xdr:to>
    <xdr:sp macro="" textlink="">
      <xdr:nvSpPr>
        <xdr:cNvPr id="198" name="楕円 197"/>
        <xdr:cNvSpPr/>
      </xdr:nvSpPr>
      <xdr:spPr>
        <a:xfrm>
          <a:off x="3746500" y="135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125327</xdr:rowOff>
    </xdr:from>
    <xdr:ext cx="378565" cy="259045"/>
    <xdr:sp macro="" textlink="">
      <xdr:nvSpPr>
        <xdr:cNvPr id="199" name="テキスト ボックス 198"/>
        <xdr:cNvSpPr txBox="1"/>
      </xdr:nvSpPr>
      <xdr:spPr>
        <a:xfrm>
          <a:off x="3608017" y="1366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30655</xdr:rowOff>
    </xdr:from>
    <xdr:to>
      <xdr:col>15</xdr:col>
      <xdr:colOff>101600</xdr:colOff>
      <xdr:row>79</xdr:row>
      <xdr:rowOff>132255</xdr:rowOff>
    </xdr:to>
    <xdr:sp macro="" textlink="">
      <xdr:nvSpPr>
        <xdr:cNvPr id="200" name="楕円 199"/>
        <xdr:cNvSpPr/>
      </xdr:nvSpPr>
      <xdr:spPr>
        <a:xfrm>
          <a:off x="2857500" y="135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123382</xdr:rowOff>
    </xdr:from>
    <xdr:ext cx="469744" cy="259045"/>
    <xdr:sp macro="" textlink="">
      <xdr:nvSpPr>
        <xdr:cNvPr id="201" name="テキスト ボックス 200"/>
        <xdr:cNvSpPr txBox="1"/>
      </xdr:nvSpPr>
      <xdr:spPr>
        <a:xfrm>
          <a:off x="2673428" y="1366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35082</xdr:rowOff>
    </xdr:from>
    <xdr:to>
      <xdr:col>10</xdr:col>
      <xdr:colOff>165100</xdr:colOff>
      <xdr:row>79</xdr:row>
      <xdr:rowOff>136682</xdr:rowOff>
    </xdr:to>
    <xdr:sp macro="" textlink="">
      <xdr:nvSpPr>
        <xdr:cNvPr id="202" name="楕円 201"/>
        <xdr:cNvSpPr/>
      </xdr:nvSpPr>
      <xdr:spPr>
        <a:xfrm>
          <a:off x="1968500" y="135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127809</xdr:rowOff>
    </xdr:from>
    <xdr:ext cx="378565" cy="259045"/>
    <xdr:sp macro="" textlink="">
      <xdr:nvSpPr>
        <xdr:cNvPr id="203" name="テキスト ボックス 202"/>
        <xdr:cNvSpPr txBox="1"/>
      </xdr:nvSpPr>
      <xdr:spPr>
        <a:xfrm>
          <a:off x="1830017" y="1367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35457</xdr:rowOff>
    </xdr:from>
    <xdr:to>
      <xdr:col>6</xdr:col>
      <xdr:colOff>38100</xdr:colOff>
      <xdr:row>79</xdr:row>
      <xdr:rowOff>137057</xdr:rowOff>
    </xdr:to>
    <xdr:sp macro="" textlink="">
      <xdr:nvSpPr>
        <xdr:cNvPr id="204" name="楕円 203"/>
        <xdr:cNvSpPr/>
      </xdr:nvSpPr>
      <xdr:spPr>
        <a:xfrm>
          <a:off x="1079500" y="13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128184</xdr:rowOff>
    </xdr:from>
    <xdr:ext cx="378565" cy="259045"/>
    <xdr:sp macro="" textlink="">
      <xdr:nvSpPr>
        <xdr:cNvPr id="205" name="テキスト ボックス 204"/>
        <xdr:cNvSpPr txBox="1"/>
      </xdr:nvSpPr>
      <xdr:spPr>
        <a:xfrm>
          <a:off x="941017" y="136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22341</xdr:rowOff>
    </xdr:from>
    <xdr:to>
      <xdr:col>24</xdr:col>
      <xdr:colOff>63500</xdr:colOff>
      <xdr:row>96</xdr:row>
      <xdr:rowOff>85827</xdr:rowOff>
    </xdr:to>
    <xdr:cxnSp macro="">
      <xdr:nvCxnSpPr>
        <xdr:cNvPr id="237" name="直線コネクタ 236"/>
        <xdr:cNvCxnSpPr/>
      </xdr:nvCxnSpPr>
      <xdr:spPr>
        <a:xfrm>
          <a:off x="3797300" y="16481541"/>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22341</xdr:rowOff>
    </xdr:from>
    <xdr:to>
      <xdr:col>19</xdr:col>
      <xdr:colOff>177800</xdr:colOff>
      <xdr:row>97</xdr:row>
      <xdr:rowOff>144980</xdr:rowOff>
    </xdr:to>
    <xdr:cxnSp macro="">
      <xdr:nvCxnSpPr>
        <xdr:cNvPr id="240" name="直線コネクタ 239"/>
        <xdr:cNvCxnSpPr/>
      </xdr:nvCxnSpPr>
      <xdr:spPr>
        <a:xfrm flipV="1">
          <a:off x="2908300" y="16481541"/>
          <a:ext cx="889000" cy="29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144980</xdr:rowOff>
    </xdr:from>
    <xdr:to>
      <xdr:col>15</xdr:col>
      <xdr:colOff>50800</xdr:colOff>
      <xdr:row>98</xdr:row>
      <xdr:rowOff>18596</xdr:rowOff>
    </xdr:to>
    <xdr:cxnSp macro="">
      <xdr:nvCxnSpPr>
        <xdr:cNvPr id="243" name="直線コネクタ 242"/>
        <xdr:cNvCxnSpPr/>
      </xdr:nvCxnSpPr>
      <xdr:spPr>
        <a:xfrm flipV="1">
          <a:off x="2019300" y="16775630"/>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18596</xdr:rowOff>
    </xdr:from>
    <xdr:to>
      <xdr:col>10</xdr:col>
      <xdr:colOff>114300</xdr:colOff>
      <xdr:row>98</xdr:row>
      <xdr:rowOff>72503</xdr:rowOff>
    </xdr:to>
    <xdr:cxnSp macro="">
      <xdr:nvCxnSpPr>
        <xdr:cNvPr id="246" name="直線コネクタ 245"/>
        <xdr:cNvCxnSpPr/>
      </xdr:nvCxnSpPr>
      <xdr:spPr>
        <a:xfrm flipV="1">
          <a:off x="1130300" y="16820696"/>
          <a:ext cx="889000" cy="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35027</xdr:rowOff>
    </xdr:from>
    <xdr:to>
      <xdr:col>24</xdr:col>
      <xdr:colOff>114300</xdr:colOff>
      <xdr:row>96</xdr:row>
      <xdr:rowOff>136627</xdr:rowOff>
    </xdr:to>
    <xdr:sp macro="" textlink="">
      <xdr:nvSpPr>
        <xdr:cNvPr id="256" name="楕円 255"/>
        <xdr:cNvSpPr/>
      </xdr:nvSpPr>
      <xdr:spPr>
        <a:xfrm>
          <a:off x="4584700" y="1649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13454</xdr:rowOff>
    </xdr:from>
    <xdr:ext cx="599010" cy="259045"/>
    <xdr:sp macro="" textlink="">
      <xdr:nvSpPr>
        <xdr:cNvPr id="257" name="扶助費該当値テキスト"/>
        <xdr:cNvSpPr txBox="1"/>
      </xdr:nvSpPr>
      <xdr:spPr>
        <a:xfrm>
          <a:off x="4686300" y="1647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142991</xdr:rowOff>
    </xdr:from>
    <xdr:to>
      <xdr:col>20</xdr:col>
      <xdr:colOff>38100</xdr:colOff>
      <xdr:row>96</xdr:row>
      <xdr:rowOff>73141</xdr:rowOff>
    </xdr:to>
    <xdr:sp macro="" textlink="">
      <xdr:nvSpPr>
        <xdr:cNvPr id="258" name="楕円 257"/>
        <xdr:cNvSpPr/>
      </xdr:nvSpPr>
      <xdr:spPr>
        <a:xfrm>
          <a:off x="3746500" y="1643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64268</xdr:rowOff>
    </xdr:from>
    <xdr:ext cx="599010" cy="259045"/>
    <xdr:sp macro="" textlink="">
      <xdr:nvSpPr>
        <xdr:cNvPr id="259" name="テキスト ボックス 258"/>
        <xdr:cNvSpPr txBox="1"/>
      </xdr:nvSpPr>
      <xdr:spPr>
        <a:xfrm>
          <a:off x="3497795" y="1652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94180</xdr:rowOff>
    </xdr:from>
    <xdr:to>
      <xdr:col>15</xdr:col>
      <xdr:colOff>101600</xdr:colOff>
      <xdr:row>98</xdr:row>
      <xdr:rowOff>24330</xdr:rowOff>
    </xdr:to>
    <xdr:sp macro="" textlink="">
      <xdr:nvSpPr>
        <xdr:cNvPr id="260" name="楕円 259"/>
        <xdr:cNvSpPr/>
      </xdr:nvSpPr>
      <xdr:spPr>
        <a:xfrm>
          <a:off x="2857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15457</xdr:rowOff>
    </xdr:from>
    <xdr:ext cx="534377" cy="259045"/>
    <xdr:sp macro="" textlink="">
      <xdr:nvSpPr>
        <xdr:cNvPr id="261" name="テキスト ボックス 260"/>
        <xdr:cNvSpPr txBox="1"/>
      </xdr:nvSpPr>
      <xdr:spPr>
        <a:xfrm>
          <a:off x="2641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139246</xdr:rowOff>
    </xdr:from>
    <xdr:to>
      <xdr:col>10</xdr:col>
      <xdr:colOff>165100</xdr:colOff>
      <xdr:row>98</xdr:row>
      <xdr:rowOff>69396</xdr:rowOff>
    </xdr:to>
    <xdr:sp macro="" textlink="">
      <xdr:nvSpPr>
        <xdr:cNvPr id="262" name="楕円 261"/>
        <xdr:cNvSpPr/>
      </xdr:nvSpPr>
      <xdr:spPr>
        <a:xfrm>
          <a:off x="1968500" y="1676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60523</xdr:rowOff>
    </xdr:from>
    <xdr:ext cx="534377" cy="259045"/>
    <xdr:sp macro="" textlink="">
      <xdr:nvSpPr>
        <xdr:cNvPr id="263" name="テキスト ボックス 262"/>
        <xdr:cNvSpPr txBox="1"/>
      </xdr:nvSpPr>
      <xdr:spPr>
        <a:xfrm>
          <a:off x="1752111" y="1686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21703</xdr:rowOff>
    </xdr:from>
    <xdr:to>
      <xdr:col>6</xdr:col>
      <xdr:colOff>38100</xdr:colOff>
      <xdr:row>98</xdr:row>
      <xdr:rowOff>123303</xdr:rowOff>
    </xdr:to>
    <xdr:sp macro="" textlink="">
      <xdr:nvSpPr>
        <xdr:cNvPr id="264" name="楕円 263"/>
        <xdr:cNvSpPr/>
      </xdr:nvSpPr>
      <xdr:spPr>
        <a:xfrm>
          <a:off x="10795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114430</xdr:rowOff>
    </xdr:from>
    <xdr:ext cx="534377" cy="259045"/>
    <xdr:sp macro="" textlink="">
      <xdr:nvSpPr>
        <xdr:cNvPr id="265" name="テキスト ボックス 264"/>
        <xdr:cNvSpPr txBox="1"/>
      </xdr:nvSpPr>
      <xdr:spPr>
        <a:xfrm>
          <a:off x="863111" y="169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150147</xdr:rowOff>
    </xdr:from>
    <xdr:to>
      <xdr:col>55</xdr:col>
      <xdr:colOff>0</xdr:colOff>
      <xdr:row>38</xdr:row>
      <xdr:rowOff>14871</xdr:rowOff>
    </xdr:to>
    <xdr:cxnSp macro="">
      <xdr:nvCxnSpPr>
        <xdr:cNvPr id="296" name="直線コネクタ 295"/>
        <xdr:cNvCxnSpPr/>
      </xdr:nvCxnSpPr>
      <xdr:spPr>
        <a:xfrm>
          <a:off x="9639300" y="6493797"/>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165966</xdr:rowOff>
    </xdr:from>
    <xdr:to>
      <xdr:col>50</xdr:col>
      <xdr:colOff>114300</xdr:colOff>
      <xdr:row>37</xdr:row>
      <xdr:rowOff>150147</xdr:rowOff>
    </xdr:to>
    <xdr:cxnSp macro="">
      <xdr:nvCxnSpPr>
        <xdr:cNvPr id="299" name="直線コネクタ 298"/>
        <xdr:cNvCxnSpPr/>
      </xdr:nvCxnSpPr>
      <xdr:spPr>
        <a:xfrm>
          <a:off x="8750300" y="6166716"/>
          <a:ext cx="889000" cy="3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165966</xdr:rowOff>
    </xdr:from>
    <xdr:to>
      <xdr:col>45</xdr:col>
      <xdr:colOff>177800</xdr:colOff>
      <xdr:row>38</xdr:row>
      <xdr:rowOff>34005</xdr:rowOff>
    </xdr:to>
    <xdr:cxnSp macro="">
      <xdr:nvCxnSpPr>
        <xdr:cNvPr id="302" name="直線コネクタ 301"/>
        <xdr:cNvCxnSpPr/>
      </xdr:nvCxnSpPr>
      <xdr:spPr>
        <a:xfrm flipV="1">
          <a:off x="7861300" y="6166716"/>
          <a:ext cx="889000" cy="38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34005</xdr:rowOff>
    </xdr:from>
    <xdr:to>
      <xdr:col>41</xdr:col>
      <xdr:colOff>50800</xdr:colOff>
      <xdr:row>38</xdr:row>
      <xdr:rowOff>35054</xdr:rowOff>
    </xdr:to>
    <xdr:cxnSp macro="">
      <xdr:nvCxnSpPr>
        <xdr:cNvPr id="305" name="直線コネクタ 304"/>
        <xdr:cNvCxnSpPr/>
      </xdr:nvCxnSpPr>
      <xdr:spPr>
        <a:xfrm flipV="1">
          <a:off x="6972300" y="654910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135521</xdr:rowOff>
    </xdr:from>
    <xdr:to>
      <xdr:col>55</xdr:col>
      <xdr:colOff>50800</xdr:colOff>
      <xdr:row>38</xdr:row>
      <xdr:rowOff>65671</xdr:rowOff>
    </xdr:to>
    <xdr:sp macro="" textlink="">
      <xdr:nvSpPr>
        <xdr:cNvPr id="315" name="楕円 314"/>
        <xdr:cNvSpPr/>
      </xdr:nvSpPr>
      <xdr:spPr>
        <a:xfrm>
          <a:off x="10426700" y="64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113948</xdr:rowOff>
    </xdr:from>
    <xdr:ext cx="534377" cy="259045"/>
    <xdr:sp macro="" textlink="">
      <xdr:nvSpPr>
        <xdr:cNvPr id="316" name="補助費等該当値テキスト"/>
        <xdr:cNvSpPr txBox="1"/>
      </xdr:nvSpPr>
      <xdr:spPr>
        <a:xfrm>
          <a:off x="10528300" y="64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99347</xdr:rowOff>
    </xdr:from>
    <xdr:to>
      <xdr:col>50</xdr:col>
      <xdr:colOff>165100</xdr:colOff>
      <xdr:row>38</xdr:row>
      <xdr:rowOff>29497</xdr:rowOff>
    </xdr:to>
    <xdr:sp macro="" textlink="">
      <xdr:nvSpPr>
        <xdr:cNvPr id="317" name="楕円 316"/>
        <xdr:cNvSpPr/>
      </xdr:nvSpPr>
      <xdr:spPr>
        <a:xfrm>
          <a:off x="9588500" y="64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20624</xdr:rowOff>
    </xdr:from>
    <xdr:ext cx="534377" cy="259045"/>
    <xdr:sp macro="" textlink="">
      <xdr:nvSpPr>
        <xdr:cNvPr id="318" name="テキスト ボックス 317"/>
        <xdr:cNvSpPr txBox="1"/>
      </xdr:nvSpPr>
      <xdr:spPr>
        <a:xfrm>
          <a:off x="9372111" y="65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115166</xdr:rowOff>
    </xdr:from>
    <xdr:to>
      <xdr:col>46</xdr:col>
      <xdr:colOff>38100</xdr:colOff>
      <xdr:row>36</xdr:row>
      <xdr:rowOff>45316</xdr:rowOff>
    </xdr:to>
    <xdr:sp macro="" textlink="">
      <xdr:nvSpPr>
        <xdr:cNvPr id="319" name="楕円 318"/>
        <xdr:cNvSpPr/>
      </xdr:nvSpPr>
      <xdr:spPr>
        <a:xfrm>
          <a:off x="8699500" y="61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36443</xdr:rowOff>
    </xdr:from>
    <xdr:ext cx="599010" cy="259045"/>
    <xdr:sp macro="" textlink="">
      <xdr:nvSpPr>
        <xdr:cNvPr id="320" name="テキスト ボックス 319"/>
        <xdr:cNvSpPr txBox="1"/>
      </xdr:nvSpPr>
      <xdr:spPr>
        <a:xfrm>
          <a:off x="8450795" y="620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154655</xdr:rowOff>
    </xdr:from>
    <xdr:to>
      <xdr:col>41</xdr:col>
      <xdr:colOff>101600</xdr:colOff>
      <xdr:row>38</xdr:row>
      <xdr:rowOff>84806</xdr:rowOff>
    </xdr:to>
    <xdr:sp macro="" textlink="">
      <xdr:nvSpPr>
        <xdr:cNvPr id="321" name="楕円 320"/>
        <xdr:cNvSpPr/>
      </xdr:nvSpPr>
      <xdr:spPr>
        <a:xfrm>
          <a:off x="7810500" y="64983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75932</xdr:rowOff>
    </xdr:from>
    <xdr:ext cx="534377" cy="259045"/>
    <xdr:sp macro="" textlink="">
      <xdr:nvSpPr>
        <xdr:cNvPr id="322" name="テキスト ボックス 321"/>
        <xdr:cNvSpPr txBox="1"/>
      </xdr:nvSpPr>
      <xdr:spPr>
        <a:xfrm>
          <a:off x="7594111" y="659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155703</xdr:rowOff>
    </xdr:from>
    <xdr:to>
      <xdr:col>36</xdr:col>
      <xdr:colOff>165100</xdr:colOff>
      <xdr:row>38</xdr:row>
      <xdr:rowOff>85854</xdr:rowOff>
    </xdr:to>
    <xdr:sp macro="" textlink="">
      <xdr:nvSpPr>
        <xdr:cNvPr id="323" name="楕円 322"/>
        <xdr:cNvSpPr/>
      </xdr:nvSpPr>
      <xdr:spPr>
        <a:xfrm>
          <a:off x="6921500" y="64993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102380</xdr:rowOff>
    </xdr:from>
    <xdr:ext cx="534377" cy="259045"/>
    <xdr:sp macro="" textlink="">
      <xdr:nvSpPr>
        <xdr:cNvPr id="324" name="テキスト ボックス 323"/>
        <xdr:cNvSpPr txBox="1"/>
      </xdr:nvSpPr>
      <xdr:spPr>
        <a:xfrm>
          <a:off x="6705111" y="62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19816</xdr:rowOff>
    </xdr:from>
    <xdr:to>
      <xdr:col>55</xdr:col>
      <xdr:colOff>0</xdr:colOff>
      <xdr:row>58</xdr:row>
      <xdr:rowOff>22692</xdr:rowOff>
    </xdr:to>
    <xdr:cxnSp macro="">
      <xdr:nvCxnSpPr>
        <xdr:cNvPr id="355" name="直線コネクタ 354"/>
        <xdr:cNvCxnSpPr/>
      </xdr:nvCxnSpPr>
      <xdr:spPr>
        <a:xfrm flipV="1">
          <a:off x="9639300" y="9963916"/>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22692</xdr:rowOff>
    </xdr:from>
    <xdr:to>
      <xdr:col>50</xdr:col>
      <xdr:colOff>114300</xdr:colOff>
      <xdr:row>58</xdr:row>
      <xdr:rowOff>46193</xdr:rowOff>
    </xdr:to>
    <xdr:cxnSp macro="">
      <xdr:nvCxnSpPr>
        <xdr:cNvPr id="358" name="直線コネクタ 357"/>
        <xdr:cNvCxnSpPr/>
      </xdr:nvCxnSpPr>
      <xdr:spPr>
        <a:xfrm flipV="1">
          <a:off x="8750300" y="9966792"/>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46193</xdr:rowOff>
    </xdr:from>
    <xdr:to>
      <xdr:col>45</xdr:col>
      <xdr:colOff>177800</xdr:colOff>
      <xdr:row>58</xdr:row>
      <xdr:rowOff>116987</xdr:rowOff>
    </xdr:to>
    <xdr:cxnSp macro="">
      <xdr:nvCxnSpPr>
        <xdr:cNvPr id="361" name="直線コネクタ 360"/>
        <xdr:cNvCxnSpPr/>
      </xdr:nvCxnSpPr>
      <xdr:spPr>
        <a:xfrm flipV="1">
          <a:off x="7861300" y="9990293"/>
          <a:ext cx="889000" cy="7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116677</xdr:rowOff>
    </xdr:from>
    <xdr:to>
      <xdr:col>41</xdr:col>
      <xdr:colOff>50800</xdr:colOff>
      <xdr:row>58</xdr:row>
      <xdr:rowOff>116987</xdr:rowOff>
    </xdr:to>
    <xdr:cxnSp macro="">
      <xdr:nvCxnSpPr>
        <xdr:cNvPr id="364" name="直線コネクタ 363"/>
        <xdr:cNvCxnSpPr/>
      </xdr:nvCxnSpPr>
      <xdr:spPr>
        <a:xfrm>
          <a:off x="6972300" y="10060777"/>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140466</xdr:rowOff>
    </xdr:from>
    <xdr:to>
      <xdr:col>55</xdr:col>
      <xdr:colOff>50800</xdr:colOff>
      <xdr:row>58</xdr:row>
      <xdr:rowOff>70616</xdr:rowOff>
    </xdr:to>
    <xdr:sp macro="" textlink="">
      <xdr:nvSpPr>
        <xdr:cNvPr id="374" name="楕円 373"/>
        <xdr:cNvSpPr/>
      </xdr:nvSpPr>
      <xdr:spPr>
        <a:xfrm>
          <a:off x="10426700" y="99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118893</xdr:rowOff>
    </xdr:from>
    <xdr:ext cx="534377" cy="259045"/>
    <xdr:sp macro="" textlink="">
      <xdr:nvSpPr>
        <xdr:cNvPr id="375" name="普通建設事業費該当値テキスト"/>
        <xdr:cNvSpPr txBox="1"/>
      </xdr:nvSpPr>
      <xdr:spPr>
        <a:xfrm>
          <a:off x="10528300" y="989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143342</xdr:rowOff>
    </xdr:from>
    <xdr:to>
      <xdr:col>50</xdr:col>
      <xdr:colOff>165100</xdr:colOff>
      <xdr:row>58</xdr:row>
      <xdr:rowOff>73492</xdr:rowOff>
    </xdr:to>
    <xdr:sp macro="" textlink="">
      <xdr:nvSpPr>
        <xdr:cNvPr id="376" name="楕円 375"/>
        <xdr:cNvSpPr/>
      </xdr:nvSpPr>
      <xdr:spPr>
        <a:xfrm>
          <a:off x="9588500" y="991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64619</xdr:rowOff>
    </xdr:from>
    <xdr:ext cx="534377" cy="259045"/>
    <xdr:sp macro="" textlink="">
      <xdr:nvSpPr>
        <xdr:cNvPr id="377" name="テキスト ボックス 376"/>
        <xdr:cNvSpPr txBox="1"/>
      </xdr:nvSpPr>
      <xdr:spPr>
        <a:xfrm>
          <a:off x="9372111" y="1000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166843</xdr:rowOff>
    </xdr:from>
    <xdr:to>
      <xdr:col>46</xdr:col>
      <xdr:colOff>38100</xdr:colOff>
      <xdr:row>58</xdr:row>
      <xdr:rowOff>96993</xdr:rowOff>
    </xdr:to>
    <xdr:sp macro="" textlink="">
      <xdr:nvSpPr>
        <xdr:cNvPr id="378" name="楕円 377"/>
        <xdr:cNvSpPr/>
      </xdr:nvSpPr>
      <xdr:spPr>
        <a:xfrm>
          <a:off x="8699500" y="99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88120</xdr:rowOff>
    </xdr:from>
    <xdr:ext cx="534377" cy="259045"/>
    <xdr:sp macro="" textlink="">
      <xdr:nvSpPr>
        <xdr:cNvPr id="379" name="テキスト ボックス 378"/>
        <xdr:cNvSpPr txBox="1"/>
      </xdr:nvSpPr>
      <xdr:spPr>
        <a:xfrm>
          <a:off x="8483111" y="1003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66187</xdr:rowOff>
    </xdr:from>
    <xdr:to>
      <xdr:col>41</xdr:col>
      <xdr:colOff>101600</xdr:colOff>
      <xdr:row>58</xdr:row>
      <xdr:rowOff>167787</xdr:rowOff>
    </xdr:to>
    <xdr:sp macro="" textlink="">
      <xdr:nvSpPr>
        <xdr:cNvPr id="380" name="楕円 379"/>
        <xdr:cNvSpPr/>
      </xdr:nvSpPr>
      <xdr:spPr>
        <a:xfrm>
          <a:off x="7810500" y="1001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158914</xdr:rowOff>
    </xdr:from>
    <xdr:ext cx="534377" cy="259045"/>
    <xdr:sp macro="" textlink="">
      <xdr:nvSpPr>
        <xdr:cNvPr id="381" name="テキスト ボックス 380"/>
        <xdr:cNvSpPr txBox="1"/>
      </xdr:nvSpPr>
      <xdr:spPr>
        <a:xfrm>
          <a:off x="7594111" y="101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65877</xdr:rowOff>
    </xdr:from>
    <xdr:to>
      <xdr:col>36</xdr:col>
      <xdr:colOff>165100</xdr:colOff>
      <xdr:row>58</xdr:row>
      <xdr:rowOff>167477</xdr:rowOff>
    </xdr:to>
    <xdr:sp macro="" textlink="">
      <xdr:nvSpPr>
        <xdr:cNvPr id="382" name="楕円 381"/>
        <xdr:cNvSpPr/>
      </xdr:nvSpPr>
      <xdr:spPr>
        <a:xfrm>
          <a:off x="6921500" y="100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158604</xdr:rowOff>
    </xdr:from>
    <xdr:ext cx="534377" cy="259045"/>
    <xdr:sp macro="" textlink="">
      <xdr:nvSpPr>
        <xdr:cNvPr id="383" name="テキスト ボックス 382"/>
        <xdr:cNvSpPr txBox="1"/>
      </xdr:nvSpPr>
      <xdr:spPr>
        <a:xfrm>
          <a:off x="6705111" y="101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44450</xdr:rowOff>
    </xdr:from>
    <xdr:to>
      <xdr:col>55</xdr:col>
      <xdr:colOff>0</xdr:colOff>
      <xdr:row>78</xdr:row>
      <xdr:rowOff>75578</xdr:rowOff>
    </xdr:to>
    <xdr:cxnSp macro="">
      <xdr:nvCxnSpPr>
        <xdr:cNvPr id="412" name="直線コネクタ 411"/>
        <xdr:cNvCxnSpPr/>
      </xdr:nvCxnSpPr>
      <xdr:spPr>
        <a:xfrm>
          <a:off x="9639300" y="13417550"/>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44450</xdr:rowOff>
    </xdr:from>
    <xdr:to>
      <xdr:col>50</xdr:col>
      <xdr:colOff>114300</xdr:colOff>
      <xdr:row>78</xdr:row>
      <xdr:rowOff>112737</xdr:rowOff>
    </xdr:to>
    <xdr:cxnSp macro="">
      <xdr:nvCxnSpPr>
        <xdr:cNvPr id="415" name="直線コネクタ 414"/>
        <xdr:cNvCxnSpPr/>
      </xdr:nvCxnSpPr>
      <xdr:spPr>
        <a:xfrm flipV="1">
          <a:off x="8750300" y="13417550"/>
          <a:ext cx="889000" cy="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108852</xdr:rowOff>
    </xdr:from>
    <xdr:to>
      <xdr:col>45</xdr:col>
      <xdr:colOff>177800</xdr:colOff>
      <xdr:row>78</xdr:row>
      <xdr:rowOff>112737</xdr:rowOff>
    </xdr:to>
    <xdr:cxnSp macro="">
      <xdr:nvCxnSpPr>
        <xdr:cNvPr id="418" name="直線コネクタ 417"/>
        <xdr:cNvCxnSpPr/>
      </xdr:nvCxnSpPr>
      <xdr:spPr>
        <a:xfrm>
          <a:off x="7861300" y="1348195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83959</xdr:rowOff>
    </xdr:from>
    <xdr:to>
      <xdr:col>41</xdr:col>
      <xdr:colOff>50800</xdr:colOff>
      <xdr:row>78</xdr:row>
      <xdr:rowOff>108852</xdr:rowOff>
    </xdr:to>
    <xdr:cxnSp macro="">
      <xdr:nvCxnSpPr>
        <xdr:cNvPr id="421" name="直線コネクタ 420"/>
        <xdr:cNvCxnSpPr/>
      </xdr:nvCxnSpPr>
      <xdr:spPr>
        <a:xfrm>
          <a:off x="6972300" y="13285609"/>
          <a:ext cx="889000" cy="19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24778</xdr:rowOff>
    </xdr:from>
    <xdr:to>
      <xdr:col>55</xdr:col>
      <xdr:colOff>50800</xdr:colOff>
      <xdr:row>78</xdr:row>
      <xdr:rowOff>126378</xdr:rowOff>
    </xdr:to>
    <xdr:sp macro="" textlink="">
      <xdr:nvSpPr>
        <xdr:cNvPr id="431" name="楕円 430"/>
        <xdr:cNvSpPr/>
      </xdr:nvSpPr>
      <xdr:spPr>
        <a:xfrm>
          <a:off x="104267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3205</xdr:rowOff>
    </xdr:from>
    <xdr:ext cx="534377" cy="259045"/>
    <xdr:sp macro="" textlink="">
      <xdr:nvSpPr>
        <xdr:cNvPr id="432" name="普通建設事業費 （ うち新規整備　）該当値テキスト"/>
        <xdr:cNvSpPr txBox="1"/>
      </xdr:nvSpPr>
      <xdr:spPr>
        <a:xfrm>
          <a:off x="10528300" y="133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165100</xdr:rowOff>
    </xdr:from>
    <xdr:to>
      <xdr:col>50</xdr:col>
      <xdr:colOff>165100</xdr:colOff>
      <xdr:row>78</xdr:row>
      <xdr:rowOff>95250</xdr:rowOff>
    </xdr:to>
    <xdr:sp macro="" textlink="">
      <xdr:nvSpPr>
        <xdr:cNvPr id="433" name="楕円 432"/>
        <xdr:cNvSpPr/>
      </xdr:nvSpPr>
      <xdr:spPr>
        <a:xfrm>
          <a:off x="9588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86377</xdr:rowOff>
    </xdr:from>
    <xdr:ext cx="534377" cy="259045"/>
    <xdr:sp macro="" textlink="">
      <xdr:nvSpPr>
        <xdr:cNvPr id="434" name="テキスト ボックス 433"/>
        <xdr:cNvSpPr txBox="1"/>
      </xdr:nvSpPr>
      <xdr:spPr>
        <a:xfrm>
          <a:off x="9372111" y="134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61937</xdr:rowOff>
    </xdr:from>
    <xdr:to>
      <xdr:col>46</xdr:col>
      <xdr:colOff>38100</xdr:colOff>
      <xdr:row>78</xdr:row>
      <xdr:rowOff>163537</xdr:rowOff>
    </xdr:to>
    <xdr:sp macro="" textlink="">
      <xdr:nvSpPr>
        <xdr:cNvPr id="435" name="楕円 434"/>
        <xdr:cNvSpPr/>
      </xdr:nvSpPr>
      <xdr:spPr>
        <a:xfrm>
          <a:off x="8699500" y="134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154664</xdr:rowOff>
    </xdr:from>
    <xdr:ext cx="469744" cy="259045"/>
    <xdr:sp macro="" textlink="">
      <xdr:nvSpPr>
        <xdr:cNvPr id="436" name="テキスト ボックス 435"/>
        <xdr:cNvSpPr txBox="1"/>
      </xdr:nvSpPr>
      <xdr:spPr>
        <a:xfrm>
          <a:off x="8515428" y="1352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58052</xdr:rowOff>
    </xdr:from>
    <xdr:to>
      <xdr:col>41</xdr:col>
      <xdr:colOff>101600</xdr:colOff>
      <xdr:row>78</xdr:row>
      <xdr:rowOff>159652</xdr:rowOff>
    </xdr:to>
    <xdr:sp macro="" textlink="">
      <xdr:nvSpPr>
        <xdr:cNvPr id="437" name="楕円 436"/>
        <xdr:cNvSpPr/>
      </xdr:nvSpPr>
      <xdr:spPr>
        <a:xfrm>
          <a:off x="7810500" y="134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150779</xdr:rowOff>
    </xdr:from>
    <xdr:ext cx="469744" cy="259045"/>
    <xdr:sp macro="" textlink="">
      <xdr:nvSpPr>
        <xdr:cNvPr id="438" name="テキスト ボックス 437"/>
        <xdr:cNvSpPr txBox="1"/>
      </xdr:nvSpPr>
      <xdr:spPr>
        <a:xfrm>
          <a:off x="7626428" y="135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33159</xdr:rowOff>
    </xdr:from>
    <xdr:to>
      <xdr:col>36</xdr:col>
      <xdr:colOff>165100</xdr:colOff>
      <xdr:row>77</xdr:row>
      <xdr:rowOff>134759</xdr:rowOff>
    </xdr:to>
    <xdr:sp macro="" textlink="">
      <xdr:nvSpPr>
        <xdr:cNvPr id="439" name="楕円 438"/>
        <xdr:cNvSpPr/>
      </xdr:nvSpPr>
      <xdr:spPr>
        <a:xfrm>
          <a:off x="6921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125886</xdr:rowOff>
    </xdr:from>
    <xdr:ext cx="534377" cy="259045"/>
    <xdr:sp macro="" textlink="">
      <xdr:nvSpPr>
        <xdr:cNvPr id="440" name="テキスト ボックス 439"/>
        <xdr:cNvSpPr txBox="1"/>
      </xdr:nvSpPr>
      <xdr:spPr>
        <a:xfrm>
          <a:off x="6705111" y="13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91032</xdr:rowOff>
    </xdr:from>
    <xdr:to>
      <xdr:col>55</xdr:col>
      <xdr:colOff>0</xdr:colOff>
      <xdr:row>98</xdr:row>
      <xdr:rowOff>96817</xdr:rowOff>
    </xdr:to>
    <xdr:cxnSp macro="">
      <xdr:nvCxnSpPr>
        <xdr:cNvPr id="471" name="直線コネクタ 470"/>
        <xdr:cNvCxnSpPr/>
      </xdr:nvCxnSpPr>
      <xdr:spPr>
        <a:xfrm flipV="1">
          <a:off x="9639300" y="16893132"/>
          <a:ext cx="8382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96817</xdr:rowOff>
    </xdr:from>
    <xdr:to>
      <xdr:col>50</xdr:col>
      <xdr:colOff>114300</xdr:colOff>
      <xdr:row>98</xdr:row>
      <xdr:rowOff>106415</xdr:rowOff>
    </xdr:to>
    <xdr:cxnSp macro="">
      <xdr:nvCxnSpPr>
        <xdr:cNvPr id="474" name="直線コネクタ 473"/>
        <xdr:cNvCxnSpPr/>
      </xdr:nvCxnSpPr>
      <xdr:spPr>
        <a:xfrm flipV="1">
          <a:off x="8750300" y="16898917"/>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106415</xdr:rowOff>
    </xdr:from>
    <xdr:to>
      <xdr:col>45</xdr:col>
      <xdr:colOff>177800</xdr:colOff>
      <xdr:row>99</xdr:row>
      <xdr:rowOff>22729</xdr:rowOff>
    </xdr:to>
    <xdr:cxnSp macro="">
      <xdr:nvCxnSpPr>
        <xdr:cNvPr id="477" name="直線コネクタ 476"/>
        <xdr:cNvCxnSpPr/>
      </xdr:nvCxnSpPr>
      <xdr:spPr>
        <a:xfrm flipV="1">
          <a:off x="7861300" y="16908515"/>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216</xdr:rowOff>
    </xdr:from>
    <xdr:ext cx="534377" cy="259045"/>
    <xdr:sp macro="" textlink="">
      <xdr:nvSpPr>
        <xdr:cNvPr id="479" name="テキスト ボックス 478"/>
        <xdr:cNvSpPr txBox="1"/>
      </xdr:nvSpPr>
      <xdr:spPr>
        <a:xfrm>
          <a:off x="8483111" y="1663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22729</xdr:rowOff>
    </xdr:from>
    <xdr:to>
      <xdr:col>41</xdr:col>
      <xdr:colOff>50800</xdr:colOff>
      <xdr:row>99</xdr:row>
      <xdr:rowOff>51809</xdr:rowOff>
    </xdr:to>
    <xdr:cxnSp macro="">
      <xdr:nvCxnSpPr>
        <xdr:cNvPr id="480" name="直線コネクタ 479"/>
        <xdr:cNvCxnSpPr/>
      </xdr:nvCxnSpPr>
      <xdr:spPr>
        <a:xfrm flipV="1">
          <a:off x="6972300" y="16996279"/>
          <a:ext cx="889000" cy="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40232</xdr:rowOff>
    </xdr:from>
    <xdr:to>
      <xdr:col>55</xdr:col>
      <xdr:colOff>50800</xdr:colOff>
      <xdr:row>98</xdr:row>
      <xdr:rowOff>141832</xdr:rowOff>
    </xdr:to>
    <xdr:sp macro="" textlink="">
      <xdr:nvSpPr>
        <xdr:cNvPr id="490" name="楕円 489"/>
        <xdr:cNvSpPr/>
      </xdr:nvSpPr>
      <xdr:spPr>
        <a:xfrm>
          <a:off x="104267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63109</xdr:rowOff>
    </xdr:from>
    <xdr:ext cx="534377" cy="259045"/>
    <xdr:sp macro="" textlink="">
      <xdr:nvSpPr>
        <xdr:cNvPr id="491" name="普通建設事業費 （ うち更新整備　）該当値テキスト"/>
        <xdr:cNvSpPr txBox="1"/>
      </xdr:nvSpPr>
      <xdr:spPr>
        <a:xfrm>
          <a:off x="10528300" y="166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46017</xdr:rowOff>
    </xdr:from>
    <xdr:to>
      <xdr:col>50</xdr:col>
      <xdr:colOff>165100</xdr:colOff>
      <xdr:row>98</xdr:row>
      <xdr:rowOff>147617</xdr:rowOff>
    </xdr:to>
    <xdr:sp macro="" textlink="">
      <xdr:nvSpPr>
        <xdr:cNvPr id="492" name="楕円 491"/>
        <xdr:cNvSpPr/>
      </xdr:nvSpPr>
      <xdr:spPr>
        <a:xfrm>
          <a:off x="9588500" y="168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138744</xdr:rowOff>
    </xdr:from>
    <xdr:ext cx="534377" cy="259045"/>
    <xdr:sp macro="" textlink="">
      <xdr:nvSpPr>
        <xdr:cNvPr id="493" name="テキスト ボックス 492"/>
        <xdr:cNvSpPr txBox="1"/>
      </xdr:nvSpPr>
      <xdr:spPr>
        <a:xfrm>
          <a:off x="9372111" y="1694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55615</xdr:rowOff>
    </xdr:from>
    <xdr:to>
      <xdr:col>46</xdr:col>
      <xdr:colOff>38100</xdr:colOff>
      <xdr:row>98</xdr:row>
      <xdr:rowOff>157215</xdr:rowOff>
    </xdr:to>
    <xdr:sp macro="" textlink="">
      <xdr:nvSpPr>
        <xdr:cNvPr id="494" name="楕円 493"/>
        <xdr:cNvSpPr/>
      </xdr:nvSpPr>
      <xdr:spPr>
        <a:xfrm>
          <a:off x="8699500" y="1685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148342</xdr:rowOff>
    </xdr:from>
    <xdr:ext cx="534377" cy="259045"/>
    <xdr:sp macro="" textlink="">
      <xdr:nvSpPr>
        <xdr:cNvPr id="495" name="テキスト ボックス 494"/>
        <xdr:cNvSpPr txBox="1"/>
      </xdr:nvSpPr>
      <xdr:spPr>
        <a:xfrm>
          <a:off x="8483111" y="1695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143379</xdr:rowOff>
    </xdr:from>
    <xdr:to>
      <xdr:col>41</xdr:col>
      <xdr:colOff>101600</xdr:colOff>
      <xdr:row>99</xdr:row>
      <xdr:rowOff>73529</xdr:rowOff>
    </xdr:to>
    <xdr:sp macro="" textlink="">
      <xdr:nvSpPr>
        <xdr:cNvPr id="496" name="楕円 495"/>
        <xdr:cNvSpPr/>
      </xdr:nvSpPr>
      <xdr:spPr>
        <a:xfrm>
          <a:off x="7810500" y="169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64656</xdr:rowOff>
    </xdr:from>
    <xdr:ext cx="534377" cy="259045"/>
    <xdr:sp macro="" textlink="">
      <xdr:nvSpPr>
        <xdr:cNvPr id="497" name="テキスト ボックス 496"/>
        <xdr:cNvSpPr txBox="1"/>
      </xdr:nvSpPr>
      <xdr:spPr>
        <a:xfrm>
          <a:off x="7594111" y="170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1009</xdr:rowOff>
    </xdr:from>
    <xdr:to>
      <xdr:col>36</xdr:col>
      <xdr:colOff>165100</xdr:colOff>
      <xdr:row>99</xdr:row>
      <xdr:rowOff>102609</xdr:rowOff>
    </xdr:to>
    <xdr:sp macro="" textlink="">
      <xdr:nvSpPr>
        <xdr:cNvPr id="498" name="楕円 497"/>
        <xdr:cNvSpPr/>
      </xdr:nvSpPr>
      <xdr:spPr>
        <a:xfrm>
          <a:off x="6921500" y="169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93736</xdr:rowOff>
    </xdr:from>
    <xdr:ext cx="534377" cy="259045"/>
    <xdr:sp macro="" textlink="">
      <xdr:nvSpPr>
        <xdr:cNvPr id="499" name="テキスト ボックス 498"/>
        <xdr:cNvSpPr txBox="1"/>
      </xdr:nvSpPr>
      <xdr:spPr>
        <a:xfrm>
          <a:off x="6705111" y="1706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11912</xdr:rowOff>
    </xdr:from>
    <xdr:to>
      <xdr:col>85</xdr:col>
      <xdr:colOff>127000</xdr:colOff>
      <xdr:row>39</xdr:row>
      <xdr:rowOff>48815</xdr:rowOff>
    </xdr:to>
    <xdr:cxnSp macro="">
      <xdr:nvCxnSpPr>
        <xdr:cNvPr id="530" name="直線コネクタ 529"/>
        <xdr:cNvCxnSpPr/>
      </xdr:nvCxnSpPr>
      <xdr:spPr>
        <a:xfrm>
          <a:off x="15481300" y="6698462"/>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11912</xdr:rowOff>
    </xdr:from>
    <xdr:to>
      <xdr:col>81</xdr:col>
      <xdr:colOff>50800</xdr:colOff>
      <xdr:row>39</xdr:row>
      <xdr:rowOff>74385</xdr:rowOff>
    </xdr:to>
    <xdr:cxnSp macro="">
      <xdr:nvCxnSpPr>
        <xdr:cNvPr id="533" name="直線コネクタ 532"/>
        <xdr:cNvCxnSpPr/>
      </xdr:nvCxnSpPr>
      <xdr:spPr>
        <a:xfrm flipV="1">
          <a:off x="14592300" y="669846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145431</xdr:rowOff>
    </xdr:from>
    <xdr:to>
      <xdr:col>76</xdr:col>
      <xdr:colOff>114300</xdr:colOff>
      <xdr:row>39</xdr:row>
      <xdr:rowOff>74385</xdr:rowOff>
    </xdr:to>
    <xdr:cxnSp macro="">
      <xdr:nvCxnSpPr>
        <xdr:cNvPr id="536" name="直線コネクタ 535"/>
        <xdr:cNvCxnSpPr/>
      </xdr:nvCxnSpPr>
      <xdr:spPr>
        <a:xfrm>
          <a:off x="13703300" y="6660531"/>
          <a:ext cx="8890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145431</xdr:rowOff>
    </xdr:from>
    <xdr:to>
      <xdr:col>71</xdr:col>
      <xdr:colOff>177800</xdr:colOff>
      <xdr:row>38</xdr:row>
      <xdr:rowOff>146183</xdr:rowOff>
    </xdr:to>
    <xdr:cxnSp macro="">
      <xdr:nvCxnSpPr>
        <xdr:cNvPr id="539" name="直線コネクタ 538"/>
        <xdr:cNvCxnSpPr/>
      </xdr:nvCxnSpPr>
      <xdr:spPr>
        <a:xfrm flipV="1">
          <a:off x="12814300" y="6660531"/>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169465</xdr:rowOff>
    </xdr:from>
    <xdr:to>
      <xdr:col>85</xdr:col>
      <xdr:colOff>177800</xdr:colOff>
      <xdr:row>39</xdr:row>
      <xdr:rowOff>99615</xdr:rowOff>
    </xdr:to>
    <xdr:sp macro="" textlink="">
      <xdr:nvSpPr>
        <xdr:cNvPr id="549" name="楕円 548"/>
        <xdr:cNvSpPr/>
      </xdr:nvSpPr>
      <xdr:spPr>
        <a:xfrm>
          <a:off x="16268700" y="668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84392</xdr:rowOff>
    </xdr:from>
    <xdr:ext cx="469744" cy="259045"/>
    <xdr:sp macro="" textlink="">
      <xdr:nvSpPr>
        <xdr:cNvPr id="550" name="災害復旧事業費該当値テキスト"/>
        <xdr:cNvSpPr txBox="1"/>
      </xdr:nvSpPr>
      <xdr:spPr>
        <a:xfrm>
          <a:off x="16370300" y="659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132562</xdr:rowOff>
    </xdr:from>
    <xdr:to>
      <xdr:col>81</xdr:col>
      <xdr:colOff>101600</xdr:colOff>
      <xdr:row>39</xdr:row>
      <xdr:rowOff>62712</xdr:rowOff>
    </xdr:to>
    <xdr:sp macro="" textlink="">
      <xdr:nvSpPr>
        <xdr:cNvPr id="551" name="楕円 550"/>
        <xdr:cNvSpPr/>
      </xdr:nvSpPr>
      <xdr:spPr>
        <a:xfrm>
          <a:off x="15430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53839</xdr:rowOff>
    </xdr:from>
    <xdr:ext cx="469744" cy="259045"/>
    <xdr:sp macro="" textlink="">
      <xdr:nvSpPr>
        <xdr:cNvPr id="552" name="テキスト ボックス 551"/>
        <xdr:cNvSpPr txBox="1"/>
      </xdr:nvSpPr>
      <xdr:spPr>
        <a:xfrm>
          <a:off x="15246428" y="674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23585</xdr:rowOff>
    </xdr:from>
    <xdr:to>
      <xdr:col>76</xdr:col>
      <xdr:colOff>165100</xdr:colOff>
      <xdr:row>39</xdr:row>
      <xdr:rowOff>125185</xdr:rowOff>
    </xdr:to>
    <xdr:sp macro="" textlink="">
      <xdr:nvSpPr>
        <xdr:cNvPr id="553" name="楕円 552"/>
        <xdr:cNvSpPr/>
      </xdr:nvSpPr>
      <xdr:spPr>
        <a:xfrm>
          <a:off x="1454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116312</xdr:rowOff>
    </xdr:from>
    <xdr:ext cx="469744" cy="259045"/>
    <xdr:sp macro="" textlink="">
      <xdr:nvSpPr>
        <xdr:cNvPr id="554" name="テキスト ボックス 553"/>
        <xdr:cNvSpPr txBox="1"/>
      </xdr:nvSpPr>
      <xdr:spPr>
        <a:xfrm>
          <a:off x="14357428" y="680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94631</xdr:rowOff>
    </xdr:from>
    <xdr:to>
      <xdr:col>72</xdr:col>
      <xdr:colOff>38100</xdr:colOff>
      <xdr:row>39</xdr:row>
      <xdr:rowOff>24781</xdr:rowOff>
    </xdr:to>
    <xdr:sp macro="" textlink="">
      <xdr:nvSpPr>
        <xdr:cNvPr id="555" name="楕円 554"/>
        <xdr:cNvSpPr/>
      </xdr:nvSpPr>
      <xdr:spPr>
        <a:xfrm>
          <a:off x="13652500" y="660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15908</xdr:rowOff>
    </xdr:from>
    <xdr:ext cx="469744" cy="259045"/>
    <xdr:sp macro="" textlink="">
      <xdr:nvSpPr>
        <xdr:cNvPr id="556" name="テキスト ボックス 555"/>
        <xdr:cNvSpPr txBox="1"/>
      </xdr:nvSpPr>
      <xdr:spPr>
        <a:xfrm>
          <a:off x="13468428" y="670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95383</xdr:rowOff>
    </xdr:from>
    <xdr:to>
      <xdr:col>67</xdr:col>
      <xdr:colOff>101600</xdr:colOff>
      <xdr:row>39</xdr:row>
      <xdr:rowOff>25533</xdr:rowOff>
    </xdr:to>
    <xdr:sp macro="" textlink="">
      <xdr:nvSpPr>
        <xdr:cNvPr id="557" name="楕円 556"/>
        <xdr:cNvSpPr/>
      </xdr:nvSpPr>
      <xdr:spPr>
        <a:xfrm>
          <a:off x="12763500" y="66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16660</xdr:rowOff>
    </xdr:from>
    <xdr:ext cx="469744" cy="259045"/>
    <xdr:sp macro="" textlink="">
      <xdr:nvSpPr>
        <xdr:cNvPr id="558" name="テキスト ボックス 557"/>
        <xdr:cNvSpPr txBox="1"/>
      </xdr:nvSpPr>
      <xdr:spPr>
        <a:xfrm>
          <a:off x="12579428" y="670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149253</xdr:rowOff>
    </xdr:from>
    <xdr:to>
      <xdr:col>85</xdr:col>
      <xdr:colOff>127000</xdr:colOff>
      <xdr:row>78</xdr:row>
      <xdr:rowOff>7657</xdr:rowOff>
    </xdr:to>
    <xdr:cxnSp macro="">
      <xdr:nvCxnSpPr>
        <xdr:cNvPr id="640" name="直線コネクタ 639"/>
        <xdr:cNvCxnSpPr/>
      </xdr:nvCxnSpPr>
      <xdr:spPr>
        <a:xfrm>
          <a:off x="15481300" y="13350903"/>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149253</xdr:rowOff>
    </xdr:from>
    <xdr:to>
      <xdr:col>81</xdr:col>
      <xdr:colOff>50800</xdr:colOff>
      <xdr:row>78</xdr:row>
      <xdr:rowOff>4914</xdr:rowOff>
    </xdr:to>
    <xdr:cxnSp macro="">
      <xdr:nvCxnSpPr>
        <xdr:cNvPr id="643" name="直線コネクタ 642"/>
        <xdr:cNvCxnSpPr/>
      </xdr:nvCxnSpPr>
      <xdr:spPr>
        <a:xfrm flipV="1">
          <a:off x="14592300" y="1335090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162283</xdr:rowOff>
    </xdr:from>
    <xdr:to>
      <xdr:col>76</xdr:col>
      <xdr:colOff>114300</xdr:colOff>
      <xdr:row>78</xdr:row>
      <xdr:rowOff>4914</xdr:rowOff>
    </xdr:to>
    <xdr:cxnSp macro="">
      <xdr:nvCxnSpPr>
        <xdr:cNvPr id="646" name="直線コネクタ 645"/>
        <xdr:cNvCxnSpPr/>
      </xdr:nvCxnSpPr>
      <xdr:spPr>
        <a:xfrm>
          <a:off x="13703300" y="13363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149307</xdr:rowOff>
    </xdr:from>
    <xdr:to>
      <xdr:col>71</xdr:col>
      <xdr:colOff>177800</xdr:colOff>
      <xdr:row>77</xdr:row>
      <xdr:rowOff>162283</xdr:rowOff>
    </xdr:to>
    <xdr:cxnSp macro="">
      <xdr:nvCxnSpPr>
        <xdr:cNvPr id="649" name="直線コネクタ 648"/>
        <xdr:cNvCxnSpPr/>
      </xdr:nvCxnSpPr>
      <xdr:spPr>
        <a:xfrm>
          <a:off x="12814300" y="13350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128307</xdr:rowOff>
    </xdr:from>
    <xdr:to>
      <xdr:col>85</xdr:col>
      <xdr:colOff>177800</xdr:colOff>
      <xdr:row>78</xdr:row>
      <xdr:rowOff>58457</xdr:rowOff>
    </xdr:to>
    <xdr:sp macro="" textlink="">
      <xdr:nvSpPr>
        <xdr:cNvPr id="659" name="楕円 658"/>
        <xdr:cNvSpPr/>
      </xdr:nvSpPr>
      <xdr:spPr>
        <a:xfrm>
          <a:off x="16268700" y="133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151184</xdr:rowOff>
    </xdr:from>
    <xdr:ext cx="534377" cy="259045"/>
    <xdr:sp macro="" textlink="">
      <xdr:nvSpPr>
        <xdr:cNvPr id="660" name="公債費該当値テキスト"/>
        <xdr:cNvSpPr txBox="1"/>
      </xdr:nvSpPr>
      <xdr:spPr>
        <a:xfrm>
          <a:off x="16370300" y="131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98453</xdr:rowOff>
    </xdr:from>
    <xdr:to>
      <xdr:col>81</xdr:col>
      <xdr:colOff>101600</xdr:colOff>
      <xdr:row>78</xdr:row>
      <xdr:rowOff>28603</xdr:rowOff>
    </xdr:to>
    <xdr:sp macro="" textlink="">
      <xdr:nvSpPr>
        <xdr:cNvPr id="661" name="楕円 660"/>
        <xdr:cNvSpPr/>
      </xdr:nvSpPr>
      <xdr:spPr>
        <a:xfrm>
          <a:off x="15430500" y="133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45130</xdr:rowOff>
    </xdr:from>
    <xdr:ext cx="534377" cy="259045"/>
    <xdr:sp macro="" textlink="">
      <xdr:nvSpPr>
        <xdr:cNvPr id="662" name="テキスト ボックス 661"/>
        <xdr:cNvSpPr txBox="1"/>
      </xdr:nvSpPr>
      <xdr:spPr>
        <a:xfrm>
          <a:off x="15214111" y="130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125564</xdr:rowOff>
    </xdr:from>
    <xdr:to>
      <xdr:col>76</xdr:col>
      <xdr:colOff>165100</xdr:colOff>
      <xdr:row>78</xdr:row>
      <xdr:rowOff>55714</xdr:rowOff>
    </xdr:to>
    <xdr:sp macro="" textlink="">
      <xdr:nvSpPr>
        <xdr:cNvPr id="663" name="楕円 662"/>
        <xdr:cNvSpPr/>
      </xdr:nvSpPr>
      <xdr:spPr>
        <a:xfrm>
          <a:off x="14541500" y="133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72241</xdr:rowOff>
    </xdr:from>
    <xdr:ext cx="534377" cy="259045"/>
    <xdr:sp macro="" textlink="">
      <xdr:nvSpPr>
        <xdr:cNvPr id="664" name="テキスト ボックス 663"/>
        <xdr:cNvSpPr txBox="1"/>
      </xdr:nvSpPr>
      <xdr:spPr>
        <a:xfrm>
          <a:off x="14325111" y="1310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111483</xdr:rowOff>
    </xdr:from>
    <xdr:to>
      <xdr:col>72</xdr:col>
      <xdr:colOff>38100</xdr:colOff>
      <xdr:row>78</xdr:row>
      <xdr:rowOff>41633</xdr:rowOff>
    </xdr:to>
    <xdr:sp macro="" textlink="">
      <xdr:nvSpPr>
        <xdr:cNvPr id="665" name="楕円 664"/>
        <xdr:cNvSpPr/>
      </xdr:nvSpPr>
      <xdr:spPr>
        <a:xfrm>
          <a:off x="13652500" y="1331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58160</xdr:rowOff>
    </xdr:from>
    <xdr:ext cx="534377" cy="259045"/>
    <xdr:sp macro="" textlink="">
      <xdr:nvSpPr>
        <xdr:cNvPr id="666" name="テキスト ボックス 665"/>
        <xdr:cNvSpPr txBox="1"/>
      </xdr:nvSpPr>
      <xdr:spPr>
        <a:xfrm>
          <a:off x="13436111" y="1308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98507</xdr:rowOff>
    </xdr:from>
    <xdr:to>
      <xdr:col>67</xdr:col>
      <xdr:colOff>101600</xdr:colOff>
      <xdr:row>78</xdr:row>
      <xdr:rowOff>28657</xdr:rowOff>
    </xdr:to>
    <xdr:sp macro="" textlink="">
      <xdr:nvSpPr>
        <xdr:cNvPr id="667" name="楕円 666"/>
        <xdr:cNvSpPr/>
      </xdr:nvSpPr>
      <xdr:spPr>
        <a:xfrm>
          <a:off x="12763500" y="13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45184</xdr:rowOff>
    </xdr:from>
    <xdr:ext cx="534377" cy="259045"/>
    <xdr:sp macro="" textlink="">
      <xdr:nvSpPr>
        <xdr:cNvPr id="668" name="テキスト ボックス 667"/>
        <xdr:cNvSpPr txBox="1"/>
      </xdr:nvSpPr>
      <xdr:spPr>
        <a:xfrm>
          <a:off x="12547111" y="130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29299</xdr:rowOff>
    </xdr:from>
    <xdr:to>
      <xdr:col>85</xdr:col>
      <xdr:colOff>127000</xdr:colOff>
      <xdr:row>99</xdr:row>
      <xdr:rowOff>6010</xdr:rowOff>
    </xdr:to>
    <xdr:cxnSp macro="">
      <xdr:nvCxnSpPr>
        <xdr:cNvPr id="697" name="直線コネクタ 696"/>
        <xdr:cNvCxnSpPr/>
      </xdr:nvCxnSpPr>
      <xdr:spPr>
        <a:xfrm>
          <a:off x="15481300" y="16659949"/>
          <a:ext cx="838200" cy="31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29299</xdr:rowOff>
    </xdr:from>
    <xdr:to>
      <xdr:col>81</xdr:col>
      <xdr:colOff>50800</xdr:colOff>
      <xdr:row>97</xdr:row>
      <xdr:rowOff>137661</xdr:rowOff>
    </xdr:to>
    <xdr:cxnSp macro="">
      <xdr:nvCxnSpPr>
        <xdr:cNvPr id="700" name="直線コネクタ 699"/>
        <xdr:cNvCxnSpPr/>
      </xdr:nvCxnSpPr>
      <xdr:spPr>
        <a:xfrm flipV="1">
          <a:off x="14592300" y="16659949"/>
          <a:ext cx="889000" cy="10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165301</xdr:rowOff>
    </xdr:from>
    <xdr:ext cx="534377" cy="259045"/>
    <xdr:sp macro="" textlink="">
      <xdr:nvSpPr>
        <xdr:cNvPr id="702" name="テキスト ボックス 701"/>
        <xdr:cNvSpPr txBox="1"/>
      </xdr:nvSpPr>
      <xdr:spPr>
        <a:xfrm>
          <a:off x="15214111" y="1696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137661</xdr:rowOff>
    </xdr:from>
    <xdr:to>
      <xdr:col>76</xdr:col>
      <xdr:colOff>114300</xdr:colOff>
      <xdr:row>98</xdr:row>
      <xdr:rowOff>97930</xdr:rowOff>
    </xdr:to>
    <xdr:cxnSp macro="">
      <xdr:nvCxnSpPr>
        <xdr:cNvPr id="703" name="直線コネクタ 702"/>
        <xdr:cNvCxnSpPr/>
      </xdr:nvCxnSpPr>
      <xdr:spPr>
        <a:xfrm flipV="1">
          <a:off x="13703300" y="16768311"/>
          <a:ext cx="889000" cy="1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25931</xdr:rowOff>
    </xdr:from>
    <xdr:ext cx="534377" cy="259045"/>
    <xdr:sp macro="" textlink="">
      <xdr:nvSpPr>
        <xdr:cNvPr id="705" name="テキスト ボックス 704"/>
        <xdr:cNvSpPr txBox="1"/>
      </xdr:nvSpPr>
      <xdr:spPr>
        <a:xfrm>
          <a:off x="14325111" y="169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97930</xdr:rowOff>
    </xdr:from>
    <xdr:to>
      <xdr:col>71</xdr:col>
      <xdr:colOff>177800</xdr:colOff>
      <xdr:row>98</xdr:row>
      <xdr:rowOff>142804</xdr:rowOff>
    </xdr:to>
    <xdr:cxnSp macro="">
      <xdr:nvCxnSpPr>
        <xdr:cNvPr id="706" name="直線コネクタ 705"/>
        <xdr:cNvCxnSpPr/>
      </xdr:nvCxnSpPr>
      <xdr:spPr>
        <a:xfrm flipV="1">
          <a:off x="12814300" y="16900030"/>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37775</xdr:rowOff>
    </xdr:from>
    <xdr:ext cx="534377" cy="259045"/>
    <xdr:sp macro="" textlink="">
      <xdr:nvSpPr>
        <xdr:cNvPr id="708" name="テキスト ボックス 707"/>
        <xdr:cNvSpPr txBox="1"/>
      </xdr:nvSpPr>
      <xdr:spPr>
        <a:xfrm>
          <a:off x="13436111" y="1701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45338</xdr:rowOff>
    </xdr:from>
    <xdr:ext cx="534377" cy="259045"/>
    <xdr:sp macro="" textlink="">
      <xdr:nvSpPr>
        <xdr:cNvPr id="710" name="テキスト ボックス 709"/>
        <xdr:cNvSpPr txBox="1"/>
      </xdr:nvSpPr>
      <xdr:spPr>
        <a:xfrm>
          <a:off x="12547111" y="170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126660</xdr:rowOff>
    </xdr:from>
    <xdr:to>
      <xdr:col>85</xdr:col>
      <xdr:colOff>177800</xdr:colOff>
      <xdr:row>99</xdr:row>
      <xdr:rowOff>56810</xdr:rowOff>
    </xdr:to>
    <xdr:sp macro="" textlink="">
      <xdr:nvSpPr>
        <xdr:cNvPr id="716" name="楕円 715"/>
        <xdr:cNvSpPr/>
      </xdr:nvSpPr>
      <xdr:spPr>
        <a:xfrm>
          <a:off x="16268700" y="169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149949</xdr:rowOff>
    </xdr:from>
    <xdr:to>
      <xdr:col>81</xdr:col>
      <xdr:colOff>101600</xdr:colOff>
      <xdr:row>97</xdr:row>
      <xdr:rowOff>80099</xdr:rowOff>
    </xdr:to>
    <xdr:sp macro="" textlink="">
      <xdr:nvSpPr>
        <xdr:cNvPr id="718" name="楕円 717"/>
        <xdr:cNvSpPr/>
      </xdr:nvSpPr>
      <xdr:spPr>
        <a:xfrm>
          <a:off x="15430500" y="166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96626</xdr:rowOff>
    </xdr:from>
    <xdr:ext cx="599010" cy="259045"/>
    <xdr:sp macro="" textlink="">
      <xdr:nvSpPr>
        <xdr:cNvPr id="719" name="テキスト ボックス 718"/>
        <xdr:cNvSpPr txBox="1"/>
      </xdr:nvSpPr>
      <xdr:spPr>
        <a:xfrm>
          <a:off x="15181795" y="163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86861</xdr:rowOff>
    </xdr:from>
    <xdr:to>
      <xdr:col>76</xdr:col>
      <xdr:colOff>165100</xdr:colOff>
      <xdr:row>98</xdr:row>
      <xdr:rowOff>17011</xdr:rowOff>
    </xdr:to>
    <xdr:sp macro="" textlink="">
      <xdr:nvSpPr>
        <xdr:cNvPr id="720" name="楕円 719"/>
        <xdr:cNvSpPr/>
      </xdr:nvSpPr>
      <xdr:spPr>
        <a:xfrm>
          <a:off x="14541500" y="167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33538</xdr:rowOff>
    </xdr:from>
    <xdr:ext cx="599010" cy="259045"/>
    <xdr:sp macro="" textlink="">
      <xdr:nvSpPr>
        <xdr:cNvPr id="721" name="テキスト ボックス 720"/>
        <xdr:cNvSpPr txBox="1"/>
      </xdr:nvSpPr>
      <xdr:spPr>
        <a:xfrm>
          <a:off x="14292795" y="1649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47130</xdr:rowOff>
    </xdr:from>
    <xdr:to>
      <xdr:col>72</xdr:col>
      <xdr:colOff>38100</xdr:colOff>
      <xdr:row>98</xdr:row>
      <xdr:rowOff>148730</xdr:rowOff>
    </xdr:to>
    <xdr:sp macro="" textlink="">
      <xdr:nvSpPr>
        <xdr:cNvPr id="722" name="楕円 721"/>
        <xdr:cNvSpPr/>
      </xdr:nvSpPr>
      <xdr:spPr>
        <a:xfrm>
          <a:off x="13652500" y="16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165257</xdr:rowOff>
    </xdr:from>
    <xdr:ext cx="534377" cy="259045"/>
    <xdr:sp macro="" textlink="">
      <xdr:nvSpPr>
        <xdr:cNvPr id="723" name="テキスト ボックス 722"/>
        <xdr:cNvSpPr txBox="1"/>
      </xdr:nvSpPr>
      <xdr:spPr>
        <a:xfrm>
          <a:off x="13436111" y="166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92004</xdr:rowOff>
    </xdr:from>
    <xdr:to>
      <xdr:col>67</xdr:col>
      <xdr:colOff>101600</xdr:colOff>
      <xdr:row>99</xdr:row>
      <xdr:rowOff>22154</xdr:rowOff>
    </xdr:to>
    <xdr:sp macro="" textlink="">
      <xdr:nvSpPr>
        <xdr:cNvPr id="724" name="楕円 723"/>
        <xdr:cNvSpPr/>
      </xdr:nvSpPr>
      <xdr:spPr>
        <a:xfrm>
          <a:off x="12763500" y="1689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38681</xdr:rowOff>
    </xdr:from>
    <xdr:ext cx="534377" cy="259045"/>
    <xdr:sp macro="" textlink="">
      <xdr:nvSpPr>
        <xdr:cNvPr id="725" name="テキスト ボックス 724"/>
        <xdr:cNvSpPr txBox="1"/>
      </xdr:nvSpPr>
      <xdr:spPr>
        <a:xfrm>
          <a:off x="12547111" y="166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98356</xdr:rowOff>
    </xdr:from>
    <xdr:to>
      <xdr:col>102</xdr:col>
      <xdr:colOff>114300</xdr:colOff>
      <xdr:row>39</xdr:row>
      <xdr:rowOff>98878</xdr:rowOff>
    </xdr:to>
    <xdr:cxnSp macro="">
      <xdr:nvCxnSpPr>
        <xdr:cNvPr id="765" name="直線コネクタ 764"/>
        <xdr:cNvCxnSpPr/>
      </xdr:nvCxnSpPr>
      <xdr:spPr>
        <a:xfrm>
          <a:off x="18656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47556</xdr:rowOff>
    </xdr:from>
    <xdr:to>
      <xdr:col>98</xdr:col>
      <xdr:colOff>38100</xdr:colOff>
      <xdr:row>39</xdr:row>
      <xdr:rowOff>149156</xdr:rowOff>
    </xdr:to>
    <xdr:sp macro="" textlink="">
      <xdr:nvSpPr>
        <xdr:cNvPr id="783" name="楕円 782"/>
        <xdr:cNvSpPr/>
      </xdr:nvSpPr>
      <xdr:spPr>
        <a:xfrm>
          <a:off x="18605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140283</xdr:rowOff>
    </xdr:from>
    <xdr:ext cx="313932" cy="259045"/>
    <xdr:sp macro="" textlink="">
      <xdr:nvSpPr>
        <xdr:cNvPr id="784" name="テキスト ボックス 783"/>
        <xdr:cNvSpPr txBox="1"/>
      </xdr:nvSpPr>
      <xdr:spPr>
        <a:xfrm>
          <a:off x="18499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135882</xdr:rowOff>
    </xdr:from>
    <xdr:to>
      <xdr:col>116</xdr:col>
      <xdr:colOff>63500</xdr:colOff>
      <xdr:row>58</xdr:row>
      <xdr:rowOff>136911</xdr:rowOff>
    </xdr:to>
    <xdr:cxnSp macro="">
      <xdr:nvCxnSpPr>
        <xdr:cNvPr id="811" name="直線コネクタ 810"/>
        <xdr:cNvCxnSpPr/>
      </xdr:nvCxnSpPr>
      <xdr:spPr>
        <a:xfrm>
          <a:off x="21323300" y="1007998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135311</xdr:rowOff>
    </xdr:from>
    <xdr:to>
      <xdr:col>111</xdr:col>
      <xdr:colOff>177800</xdr:colOff>
      <xdr:row>58</xdr:row>
      <xdr:rowOff>135882</xdr:rowOff>
    </xdr:to>
    <xdr:cxnSp macro="">
      <xdr:nvCxnSpPr>
        <xdr:cNvPr id="814" name="直線コネクタ 813"/>
        <xdr:cNvCxnSpPr/>
      </xdr:nvCxnSpPr>
      <xdr:spPr>
        <a:xfrm>
          <a:off x="20434300" y="1007941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134579</xdr:rowOff>
    </xdr:from>
    <xdr:to>
      <xdr:col>107</xdr:col>
      <xdr:colOff>50800</xdr:colOff>
      <xdr:row>58</xdr:row>
      <xdr:rowOff>135311</xdr:rowOff>
    </xdr:to>
    <xdr:cxnSp macro="">
      <xdr:nvCxnSpPr>
        <xdr:cNvPr id="817" name="直線コネクタ 816"/>
        <xdr:cNvCxnSpPr/>
      </xdr:nvCxnSpPr>
      <xdr:spPr>
        <a:xfrm>
          <a:off x="19545300" y="1007867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133688</xdr:rowOff>
    </xdr:from>
    <xdr:to>
      <xdr:col>102</xdr:col>
      <xdr:colOff>114300</xdr:colOff>
      <xdr:row>58</xdr:row>
      <xdr:rowOff>134579</xdr:rowOff>
    </xdr:to>
    <xdr:cxnSp macro="">
      <xdr:nvCxnSpPr>
        <xdr:cNvPr id="820" name="直線コネクタ 819"/>
        <xdr:cNvCxnSpPr/>
      </xdr:nvCxnSpPr>
      <xdr:spPr>
        <a:xfrm>
          <a:off x="18656300" y="10077788"/>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86111</xdr:rowOff>
    </xdr:from>
    <xdr:to>
      <xdr:col>116</xdr:col>
      <xdr:colOff>114300</xdr:colOff>
      <xdr:row>59</xdr:row>
      <xdr:rowOff>16261</xdr:rowOff>
    </xdr:to>
    <xdr:sp macro="" textlink="">
      <xdr:nvSpPr>
        <xdr:cNvPr id="830" name="楕円 829"/>
        <xdr:cNvSpPr/>
      </xdr:nvSpPr>
      <xdr:spPr>
        <a:xfrm>
          <a:off x="22110700" y="100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1038</xdr:rowOff>
    </xdr:from>
    <xdr:ext cx="378565" cy="259045"/>
    <xdr:sp macro="" textlink="">
      <xdr:nvSpPr>
        <xdr:cNvPr id="831" name="貸付金該当値テキスト"/>
        <xdr:cNvSpPr txBox="1"/>
      </xdr:nvSpPr>
      <xdr:spPr>
        <a:xfrm>
          <a:off x="22212300" y="994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85082</xdr:rowOff>
    </xdr:from>
    <xdr:to>
      <xdr:col>112</xdr:col>
      <xdr:colOff>38100</xdr:colOff>
      <xdr:row>59</xdr:row>
      <xdr:rowOff>15232</xdr:rowOff>
    </xdr:to>
    <xdr:sp macro="" textlink="">
      <xdr:nvSpPr>
        <xdr:cNvPr id="832" name="楕円 831"/>
        <xdr:cNvSpPr/>
      </xdr:nvSpPr>
      <xdr:spPr>
        <a:xfrm>
          <a:off x="21272500" y="100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6359</xdr:rowOff>
    </xdr:from>
    <xdr:ext cx="378565" cy="259045"/>
    <xdr:sp macro="" textlink="">
      <xdr:nvSpPr>
        <xdr:cNvPr id="833" name="テキスト ボックス 832"/>
        <xdr:cNvSpPr txBox="1"/>
      </xdr:nvSpPr>
      <xdr:spPr>
        <a:xfrm>
          <a:off x="21134017" y="1012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84511</xdr:rowOff>
    </xdr:from>
    <xdr:to>
      <xdr:col>107</xdr:col>
      <xdr:colOff>101600</xdr:colOff>
      <xdr:row>59</xdr:row>
      <xdr:rowOff>14661</xdr:rowOff>
    </xdr:to>
    <xdr:sp macro="" textlink="">
      <xdr:nvSpPr>
        <xdr:cNvPr id="834" name="楕円 833"/>
        <xdr:cNvSpPr/>
      </xdr:nvSpPr>
      <xdr:spPr>
        <a:xfrm>
          <a:off x="20383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5788</xdr:rowOff>
    </xdr:from>
    <xdr:ext cx="378565" cy="259045"/>
    <xdr:sp macro="" textlink="">
      <xdr:nvSpPr>
        <xdr:cNvPr id="835" name="テキスト ボックス 834"/>
        <xdr:cNvSpPr txBox="1"/>
      </xdr:nvSpPr>
      <xdr:spPr>
        <a:xfrm>
          <a:off x="20245017" y="1012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83779</xdr:rowOff>
    </xdr:from>
    <xdr:to>
      <xdr:col>102</xdr:col>
      <xdr:colOff>165100</xdr:colOff>
      <xdr:row>59</xdr:row>
      <xdr:rowOff>13929</xdr:rowOff>
    </xdr:to>
    <xdr:sp macro="" textlink="">
      <xdr:nvSpPr>
        <xdr:cNvPr id="836" name="楕円 835"/>
        <xdr:cNvSpPr/>
      </xdr:nvSpPr>
      <xdr:spPr>
        <a:xfrm>
          <a:off x="19494500" y="100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5056</xdr:rowOff>
    </xdr:from>
    <xdr:ext cx="378565" cy="259045"/>
    <xdr:sp macro="" textlink="">
      <xdr:nvSpPr>
        <xdr:cNvPr id="837" name="テキスト ボックス 836"/>
        <xdr:cNvSpPr txBox="1"/>
      </xdr:nvSpPr>
      <xdr:spPr>
        <a:xfrm>
          <a:off x="19356017" y="1012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82888</xdr:rowOff>
    </xdr:from>
    <xdr:to>
      <xdr:col>98</xdr:col>
      <xdr:colOff>38100</xdr:colOff>
      <xdr:row>59</xdr:row>
      <xdr:rowOff>13038</xdr:rowOff>
    </xdr:to>
    <xdr:sp macro="" textlink="">
      <xdr:nvSpPr>
        <xdr:cNvPr id="838" name="楕円 837"/>
        <xdr:cNvSpPr/>
      </xdr:nvSpPr>
      <xdr:spPr>
        <a:xfrm>
          <a:off x="18605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4165</xdr:rowOff>
    </xdr:from>
    <xdr:ext cx="378565" cy="259045"/>
    <xdr:sp macro="" textlink="">
      <xdr:nvSpPr>
        <xdr:cNvPr id="839" name="テキスト ボックス 838"/>
        <xdr:cNvSpPr txBox="1"/>
      </xdr:nvSpPr>
      <xdr:spPr>
        <a:xfrm>
          <a:off x="18467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61078</xdr:rowOff>
    </xdr:from>
    <xdr:to>
      <xdr:col>116</xdr:col>
      <xdr:colOff>63500</xdr:colOff>
      <xdr:row>76</xdr:row>
      <xdr:rowOff>73569</xdr:rowOff>
    </xdr:to>
    <xdr:cxnSp macro="">
      <xdr:nvCxnSpPr>
        <xdr:cNvPr id="871" name="直線コネクタ 870"/>
        <xdr:cNvCxnSpPr/>
      </xdr:nvCxnSpPr>
      <xdr:spPr>
        <a:xfrm flipV="1">
          <a:off x="21323300" y="13091278"/>
          <a:ext cx="8382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2" name="繰出金平均値テキスト"/>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70042</xdr:rowOff>
    </xdr:from>
    <xdr:to>
      <xdr:col>111</xdr:col>
      <xdr:colOff>177800</xdr:colOff>
      <xdr:row>76</xdr:row>
      <xdr:rowOff>73569</xdr:rowOff>
    </xdr:to>
    <xdr:cxnSp macro="">
      <xdr:nvCxnSpPr>
        <xdr:cNvPr id="874" name="直線コネクタ 873"/>
        <xdr:cNvCxnSpPr/>
      </xdr:nvCxnSpPr>
      <xdr:spPr>
        <a:xfrm>
          <a:off x="20434300" y="13100242"/>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6" name="テキスト ボックス 875"/>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70042</xdr:rowOff>
    </xdr:from>
    <xdr:to>
      <xdr:col>107</xdr:col>
      <xdr:colOff>50800</xdr:colOff>
      <xdr:row>76</xdr:row>
      <xdr:rowOff>97213</xdr:rowOff>
    </xdr:to>
    <xdr:cxnSp macro="">
      <xdr:nvCxnSpPr>
        <xdr:cNvPr id="877" name="直線コネクタ 876"/>
        <xdr:cNvCxnSpPr/>
      </xdr:nvCxnSpPr>
      <xdr:spPr>
        <a:xfrm flipV="1">
          <a:off x="19545300" y="13100242"/>
          <a:ext cx="889000" cy="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9" name="テキスト ボックス 878"/>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110619</xdr:rowOff>
    </xdr:from>
    <xdr:to>
      <xdr:col>102</xdr:col>
      <xdr:colOff>114300</xdr:colOff>
      <xdr:row>76</xdr:row>
      <xdr:rowOff>97213</xdr:rowOff>
    </xdr:to>
    <xdr:cxnSp macro="">
      <xdr:nvCxnSpPr>
        <xdr:cNvPr id="880" name="直線コネクタ 879"/>
        <xdr:cNvCxnSpPr/>
      </xdr:nvCxnSpPr>
      <xdr:spPr>
        <a:xfrm>
          <a:off x="18656300" y="12969369"/>
          <a:ext cx="889000" cy="15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10278</xdr:rowOff>
    </xdr:from>
    <xdr:to>
      <xdr:col>116</xdr:col>
      <xdr:colOff>114300</xdr:colOff>
      <xdr:row>76</xdr:row>
      <xdr:rowOff>111878</xdr:rowOff>
    </xdr:to>
    <xdr:sp macro="" textlink="">
      <xdr:nvSpPr>
        <xdr:cNvPr id="890" name="楕円 889"/>
        <xdr:cNvSpPr/>
      </xdr:nvSpPr>
      <xdr:spPr>
        <a:xfrm>
          <a:off x="22110700" y="130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160155</xdr:rowOff>
    </xdr:from>
    <xdr:ext cx="534377" cy="259045"/>
    <xdr:sp macro="" textlink="">
      <xdr:nvSpPr>
        <xdr:cNvPr id="891" name="繰出金該当値テキスト"/>
        <xdr:cNvSpPr txBox="1"/>
      </xdr:nvSpPr>
      <xdr:spPr>
        <a:xfrm>
          <a:off x="22212300" y="130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22769</xdr:rowOff>
    </xdr:from>
    <xdr:to>
      <xdr:col>112</xdr:col>
      <xdr:colOff>38100</xdr:colOff>
      <xdr:row>76</xdr:row>
      <xdr:rowOff>124369</xdr:rowOff>
    </xdr:to>
    <xdr:sp macro="" textlink="">
      <xdr:nvSpPr>
        <xdr:cNvPr id="892" name="楕円 891"/>
        <xdr:cNvSpPr/>
      </xdr:nvSpPr>
      <xdr:spPr>
        <a:xfrm>
          <a:off x="21272500" y="130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115496</xdr:rowOff>
    </xdr:from>
    <xdr:ext cx="534377" cy="259045"/>
    <xdr:sp macro="" textlink="">
      <xdr:nvSpPr>
        <xdr:cNvPr id="893" name="テキスト ボックス 892"/>
        <xdr:cNvSpPr txBox="1"/>
      </xdr:nvSpPr>
      <xdr:spPr>
        <a:xfrm>
          <a:off x="21056111" y="13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19242</xdr:rowOff>
    </xdr:from>
    <xdr:to>
      <xdr:col>107</xdr:col>
      <xdr:colOff>101600</xdr:colOff>
      <xdr:row>76</xdr:row>
      <xdr:rowOff>120842</xdr:rowOff>
    </xdr:to>
    <xdr:sp macro="" textlink="">
      <xdr:nvSpPr>
        <xdr:cNvPr id="894" name="楕円 893"/>
        <xdr:cNvSpPr/>
      </xdr:nvSpPr>
      <xdr:spPr>
        <a:xfrm>
          <a:off x="20383500" y="1304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111969</xdr:rowOff>
    </xdr:from>
    <xdr:ext cx="534377" cy="259045"/>
    <xdr:sp macro="" textlink="">
      <xdr:nvSpPr>
        <xdr:cNvPr id="895" name="テキスト ボックス 894"/>
        <xdr:cNvSpPr txBox="1"/>
      </xdr:nvSpPr>
      <xdr:spPr>
        <a:xfrm>
          <a:off x="20167111" y="1314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46413</xdr:rowOff>
    </xdr:from>
    <xdr:to>
      <xdr:col>102</xdr:col>
      <xdr:colOff>165100</xdr:colOff>
      <xdr:row>76</xdr:row>
      <xdr:rowOff>148013</xdr:rowOff>
    </xdr:to>
    <xdr:sp macro="" textlink="">
      <xdr:nvSpPr>
        <xdr:cNvPr id="896" name="楕円 895"/>
        <xdr:cNvSpPr/>
      </xdr:nvSpPr>
      <xdr:spPr>
        <a:xfrm>
          <a:off x="19494500" y="130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139140</xdr:rowOff>
    </xdr:from>
    <xdr:ext cx="534377" cy="259045"/>
    <xdr:sp macro="" textlink="">
      <xdr:nvSpPr>
        <xdr:cNvPr id="897" name="テキスト ボックス 896"/>
        <xdr:cNvSpPr txBox="1"/>
      </xdr:nvSpPr>
      <xdr:spPr>
        <a:xfrm>
          <a:off x="19278111" y="131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59819</xdr:rowOff>
    </xdr:from>
    <xdr:to>
      <xdr:col>98</xdr:col>
      <xdr:colOff>38100</xdr:colOff>
      <xdr:row>75</xdr:row>
      <xdr:rowOff>161420</xdr:rowOff>
    </xdr:to>
    <xdr:sp macro="" textlink="">
      <xdr:nvSpPr>
        <xdr:cNvPr id="898" name="楕円 897"/>
        <xdr:cNvSpPr/>
      </xdr:nvSpPr>
      <xdr:spPr>
        <a:xfrm>
          <a:off x="186055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152545</xdr:rowOff>
    </xdr:from>
    <xdr:ext cx="534377" cy="259045"/>
    <xdr:sp macro="" textlink="">
      <xdr:nvSpPr>
        <xdr:cNvPr id="899" name="テキスト ボックス 898"/>
        <xdr:cNvSpPr txBox="1"/>
      </xdr:nvSpPr>
      <xdr:spPr>
        <a:xfrm>
          <a:off x="18389111" y="13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物件費は、住民一人当たり１２８，４３２円となっており、前年度と比べ約８１，３００円の減となっている。主な要因としては、ふるさと寄附金返礼品費などの減少によるものである。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扶助費は、住民一人当たり１０８，４４９円となっており、前年度と比べ約５，８００円の減となっている。主な要因としては、子育て世帯への臨時応援給付金事業などの減少によるものである。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補助費等は、住民一人当たり７８，２２４円となっており、前年度と比べ約１１，０００円の減となっている。主な要因としては、ふるさと洲本応援商品券事業などの減少によるものである。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積立金は、住民一人当たり２０，１７８円となっており、前年度と比べ約１６７，８００円の減となっている。主な要因としては、ふるさと洲本もっともっと応援基金積立金などの減少によるものである。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繰出金は、住民一人当たり５３，８１５円となっており、前年度と比べ約８００円の増となっている。主な要因としては、国民健康保険特別会計への繰出金などの増加によるものである。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81597</xdr:rowOff>
    </xdr:from>
    <xdr:to>
      <xdr:col>24</xdr:col>
      <xdr:colOff>63500</xdr:colOff>
      <xdr:row>36</xdr:row>
      <xdr:rowOff>88836</xdr:rowOff>
    </xdr:to>
    <xdr:cxnSp macro="">
      <xdr:nvCxnSpPr>
        <xdr:cNvPr id="61" name="直線コネクタ 60"/>
        <xdr:cNvCxnSpPr/>
      </xdr:nvCxnSpPr>
      <xdr:spPr>
        <a:xfrm>
          <a:off x="3797300" y="625379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81597</xdr:rowOff>
    </xdr:from>
    <xdr:to>
      <xdr:col>19</xdr:col>
      <xdr:colOff>177800</xdr:colOff>
      <xdr:row>36</xdr:row>
      <xdr:rowOff>153035</xdr:rowOff>
    </xdr:to>
    <xdr:cxnSp macro="">
      <xdr:nvCxnSpPr>
        <xdr:cNvPr id="64" name="直線コネクタ 63"/>
        <xdr:cNvCxnSpPr/>
      </xdr:nvCxnSpPr>
      <xdr:spPr>
        <a:xfrm flipV="1">
          <a:off x="2908300" y="625379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93980</xdr:rowOff>
    </xdr:from>
    <xdr:to>
      <xdr:col>15</xdr:col>
      <xdr:colOff>50800</xdr:colOff>
      <xdr:row>36</xdr:row>
      <xdr:rowOff>153035</xdr:rowOff>
    </xdr:to>
    <xdr:cxnSp macro="">
      <xdr:nvCxnSpPr>
        <xdr:cNvPr id="67" name="直線コネクタ 66"/>
        <xdr:cNvCxnSpPr/>
      </xdr:nvCxnSpPr>
      <xdr:spPr>
        <a:xfrm>
          <a:off x="2019300" y="62661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93980</xdr:rowOff>
    </xdr:from>
    <xdr:to>
      <xdr:col>10</xdr:col>
      <xdr:colOff>114300</xdr:colOff>
      <xdr:row>36</xdr:row>
      <xdr:rowOff>102743</xdr:rowOff>
    </xdr:to>
    <xdr:cxnSp macro="">
      <xdr:nvCxnSpPr>
        <xdr:cNvPr id="70" name="直線コネクタ 69"/>
        <xdr:cNvCxnSpPr/>
      </xdr:nvCxnSpPr>
      <xdr:spPr>
        <a:xfrm flipV="1">
          <a:off x="1130300" y="6266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38036</xdr:rowOff>
    </xdr:from>
    <xdr:to>
      <xdr:col>24</xdr:col>
      <xdr:colOff>114300</xdr:colOff>
      <xdr:row>36</xdr:row>
      <xdr:rowOff>139636</xdr:rowOff>
    </xdr:to>
    <xdr:sp macro="" textlink="">
      <xdr:nvSpPr>
        <xdr:cNvPr id="80" name="楕円 79"/>
        <xdr:cNvSpPr/>
      </xdr:nvSpPr>
      <xdr:spPr>
        <a:xfrm>
          <a:off x="45847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16463</xdr:rowOff>
    </xdr:from>
    <xdr:ext cx="469744" cy="259045"/>
    <xdr:sp macro="" textlink="">
      <xdr:nvSpPr>
        <xdr:cNvPr id="81" name="議会費該当値テキスト"/>
        <xdr:cNvSpPr txBox="1"/>
      </xdr:nvSpPr>
      <xdr:spPr>
        <a:xfrm>
          <a:off x="4686300" y="61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30797</xdr:rowOff>
    </xdr:from>
    <xdr:to>
      <xdr:col>20</xdr:col>
      <xdr:colOff>38100</xdr:colOff>
      <xdr:row>36</xdr:row>
      <xdr:rowOff>132397</xdr:rowOff>
    </xdr:to>
    <xdr:sp macro="" textlink="">
      <xdr:nvSpPr>
        <xdr:cNvPr id="82" name="楕円 81"/>
        <xdr:cNvSpPr/>
      </xdr:nvSpPr>
      <xdr:spPr>
        <a:xfrm>
          <a:off x="374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123524</xdr:rowOff>
    </xdr:from>
    <xdr:ext cx="469744" cy="259045"/>
    <xdr:sp macro="" textlink="">
      <xdr:nvSpPr>
        <xdr:cNvPr id="83" name="テキスト ボックス 82"/>
        <xdr:cNvSpPr txBox="1"/>
      </xdr:nvSpPr>
      <xdr:spPr>
        <a:xfrm>
          <a:off x="3562428" y="629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102235</xdr:rowOff>
    </xdr:from>
    <xdr:to>
      <xdr:col>15</xdr:col>
      <xdr:colOff>101600</xdr:colOff>
      <xdr:row>37</xdr:row>
      <xdr:rowOff>32385</xdr:rowOff>
    </xdr:to>
    <xdr:sp macro="" textlink="">
      <xdr:nvSpPr>
        <xdr:cNvPr id="84" name="楕円 83"/>
        <xdr:cNvSpPr/>
      </xdr:nvSpPr>
      <xdr:spPr>
        <a:xfrm>
          <a:off x="2857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23512</xdr:rowOff>
    </xdr:from>
    <xdr:ext cx="469744" cy="259045"/>
    <xdr:sp macro="" textlink="">
      <xdr:nvSpPr>
        <xdr:cNvPr id="85" name="テキスト ボックス 84"/>
        <xdr:cNvSpPr txBox="1"/>
      </xdr:nvSpPr>
      <xdr:spPr>
        <a:xfrm>
          <a:off x="2673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43180</xdr:rowOff>
    </xdr:from>
    <xdr:to>
      <xdr:col>10</xdr:col>
      <xdr:colOff>165100</xdr:colOff>
      <xdr:row>36</xdr:row>
      <xdr:rowOff>144780</xdr:rowOff>
    </xdr:to>
    <xdr:sp macro="" textlink="">
      <xdr:nvSpPr>
        <xdr:cNvPr id="86" name="楕円 85"/>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135907</xdr:rowOff>
    </xdr:from>
    <xdr:ext cx="469744" cy="259045"/>
    <xdr:sp macro="" textlink="">
      <xdr:nvSpPr>
        <xdr:cNvPr id="87" name="テキスト ボックス 86"/>
        <xdr:cNvSpPr txBox="1"/>
      </xdr:nvSpPr>
      <xdr:spPr>
        <a:xfrm>
          <a:off x="1784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18090</xdr:rowOff>
    </xdr:from>
    <xdr:to>
      <xdr:col>24</xdr:col>
      <xdr:colOff>63500</xdr:colOff>
      <xdr:row>58</xdr:row>
      <xdr:rowOff>137204</xdr:rowOff>
    </xdr:to>
    <xdr:cxnSp macro="">
      <xdr:nvCxnSpPr>
        <xdr:cNvPr id="120" name="直線コネクタ 119"/>
        <xdr:cNvCxnSpPr/>
      </xdr:nvCxnSpPr>
      <xdr:spPr>
        <a:xfrm>
          <a:off x="3797300" y="9790740"/>
          <a:ext cx="838200" cy="2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18090</xdr:rowOff>
    </xdr:from>
    <xdr:to>
      <xdr:col>19</xdr:col>
      <xdr:colOff>177800</xdr:colOff>
      <xdr:row>57</xdr:row>
      <xdr:rowOff>49934</xdr:rowOff>
    </xdr:to>
    <xdr:cxnSp macro="">
      <xdr:nvCxnSpPr>
        <xdr:cNvPr id="123" name="直線コネクタ 122"/>
        <xdr:cNvCxnSpPr/>
      </xdr:nvCxnSpPr>
      <xdr:spPr>
        <a:xfrm flipV="1">
          <a:off x="2908300" y="9790740"/>
          <a:ext cx="889000" cy="3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49934</xdr:rowOff>
    </xdr:from>
    <xdr:to>
      <xdr:col>15</xdr:col>
      <xdr:colOff>50800</xdr:colOff>
      <xdr:row>58</xdr:row>
      <xdr:rowOff>116690</xdr:rowOff>
    </xdr:to>
    <xdr:cxnSp macro="">
      <xdr:nvCxnSpPr>
        <xdr:cNvPr id="126" name="直線コネクタ 125"/>
        <xdr:cNvCxnSpPr/>
      </xdr:nvCxnSpPr>
      <xdr:spPr>
        <a:xfrm flipV="1">
          <a:off x="2019300" y="9822584"/>
          <a:ext cx="889000" cy="2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116690</xdr:rowOff>
    </xdr:from>
    <xdr:to>
      <xdr:col>10</xdr:col>
      <xdr:colOff>114300</xdr:colOff>
      <xdr:row>58</xdr:row>
      <xdr:rowOff>156048</xdr:rowOff>
    </xdr:to>
    <xdr:cxnSp macro="">
      <xdr:nvCxnSpPr>
        <xdr:cNvPr id="129" name="直線コネクタ 128"/>
        <xdr:cNvCxnSpPr/>
      </xdr:nvCxnSpPr>
      <xdr:spPr>
        <a:xfrm flipV="1">
          <a:off x="1130300" y="10060790"/>
          <a:ext cx="8890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86404</xdr:rowOff>
    </xdr:from>
    <xdr:to>
      <xdr:col>24</xdr:col>
      <xdr:colOff>114300</xdr:colOff>
      <xdr:row>59</xdr:row>
      <xdr:rowOff>16554</xdr:rowOff>
    </xdr:to>
    <xdr:sp macro="" textlink="">
      <xdr:nvSpPr>
        <xdr:cNvPr id="139" name="楕円 138"/>
        <xdr:cNvSpPr/>
      </xdr:nvSpPr>
      <xdr:spPr>
        <a:xfrm>
          <a:off x="4584700" y="100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54798</xdr:rowOff>
    </xdr:from>
    <xdr:ext cx="599010" cy="259045"/>
    <xdr:sp macro="" textlink="">
      <xdr:nvSpPr>
        <xdr:cNvPr id="140" name="総務費該当値テキスト"/>
        <xdr:cNvSpPr txBox="1"/>
      </xdr:nvSpPr>
      <xdr:spPr>
        <a:xfrm>
          <a:off x="4686300" y="99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138740</xdr:rowOff>
    </xdr:from>
    <xdr:to>
      <xdr:col>20</xdr:col>
      <xdr:colOff>38100</xdr:colOff>
      <xdr:row>57</xdr:row>
      <xdr:rowOff>68890</xdr:rowOff>
    </xdr:to>
    <xdr:sp macro="" textlink="">
      <xdr:nvSpPr>
        <xdr:cNvPr id="141" name="楕円 140"/>
        <xdr:cNvSpPr/>
      </xdr:nvSpPr>
      <xdr:spPr>
        <a:xfrm>
          <a:off x="3746500" y="97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85417</xdr:rowOff>
    </xdr:from>
    <xdr:ext cx="599010" cy="259045"/>
    <xdr:sp macro="" textlink="">
      <xdr:nvSpPr>
        <xdr:cNvPr id="142" name="テキスト ボックス 141"/>
        <xdr:cNvSpPr txBox="1"/>
      </xdr:nvSpPr>
      <xdr:spPr>
        <a:xfrm>
          <a:off x="3497795" y="951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170584</xdr:rowOff>
    </xdr:from>
    <xdr:to>
      <xdr:col>15</xdr:col>
      <xdr:colOff>101600</xdr:colOff>
      <xdr:row>57</xdr:row>
      <xdr:rowOff>100734</xdr:rowOff>
    </xdr:to>
    <xdr:sp macro="" textlink="">
      <xdr:nvSpPr>
        <xdr:cNvPr id="143" name="楕円 142"/>
        <xdr:cNvSpPr/>
      </xdr:nvSpPr>
      <xdr:spPr>
        <a:xfrm>
          <a:off x="2857500" y="9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117261</xdr:rowOff>
    </xdr:from>
    <xdr:ext cx="599010" cy="259045"/>
    <xdr:sp macro="" textlink="">
      <xdr:nvSpPr>
        <xdr:cNvPr id="144" name="テキスト ボックス 143"/>
        <xdr:cNvSpPr txBox="1"/>
      </xdr:nvSpPr>
      <xdr:spPr>
        <a:xfrm>
          <a:off x="2608795" y="954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65890</xdr:rowOff>
    </xdr:from>
    <xdr:to>
      <xdr:col>10</xdr:col>
      <xdr:colOff>165100</xdr:colOff>
      <xdr:row>58</xdr:row>
      <xdr:rowOff>167490</xdr:rowOff>
    </xdr:to>
    <xdr:sp macro="" textlink="">
      <xdr:nvSpPr>
        <xdr:cNvPr id="145" name="楕円 144"/>
        <xdr:cNvSpPr/>
      </xdr:nvSpPr>
      <xdr:spPr>
        <a:xfrm>
          <a:off x="1968500" y="1000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12567</xdr:rowOff>
    </xdr:from>
    <xdr:ext cx="599010" cy="259045"/>
    <xdr:sp macro="" textlink="">
      <xdr:nvSpPr>
        <xdr:cNvPr id="146" name="テキスト ボックス 145"/>
        <xdr:cNvSpPr txBox="1"/>
      </xdr:nvSpPr>
      <xdr:spPr>
        <a:xfrm>
          <a:off x="1719795" y="978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105248</xdr:rowOff>
    </xdr:from>
    <xdr:to>
      <xdr:col>6</xdr:col>
      <xdr:colOff>38100</xdr:colOff>
      <xdr:row>59</xdr:row>
      <xdr:rowOff>35398</xdr:rowOff>
    </xdr:to>
    <xdr:sp macro="" textlink="">
      <xdr:nvSpPr>
        <xdr:cNvPr id="147" name="楕円 146"/>
        <xdr:cNvSpPr/>
      </xdr:nvSpPr>
      <xdr:spPr>
        <a:xfrm>
          <a:off x="1079500" y="1004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51925</xdr:rowOff>
    </xdr:from>
    <xdr:ext cx="599010" cy="259045"/>
    <xdr:sp macro="" textlink="">
      <xdr:nvSpPr>
        <xdr:cNvPr id="148" name="テキスト ボックス 147"/>
        <xdr:cNvSpPr txBox="1"/>
      </xdr:nvSpPr>
      <xdr:spPr>
        <a:xfrm>
          <a:off x="830795" y="982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29282</xdr:rowOff>
    </xdr:from>
    <xdr:to>
      <xdr:col>24</xdr:col>
      <xdr:colOff>63500</xdr:colOff>
      <xdr:row>76</xdr:row>
      <xdr:rowOff>54470</xdr:rowOff>
    </xdr:to>
    <xdr:cxnSp macro="">
      <xdr:nvCxnSpPr>
        <xdr:cNvPr id="176" name="直線コネクタ 175"/>
        <xdr:cNvCxnSpPr/>
      </xdr:nvCxnSpPr>
      <xdr:spPr>
        <a:xfrm>
          <a:off x="3797300" y="13059482"/>
          <a:ext cx="838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29282</xdr:rowOff>
    </xdr:from>
    <xdr:to>
      <xdr:col>19</xdr:col>
      <xdr:colOff>177800</xdr:colOff>
      <xdr:row>76</xdr:row>
      <xdr:rowOff>140244</xdr:rowOff>
    </xdr:to>
    <xdr:cxnSp macro="">
      <xdr:nvCxnSpPr>
        <xdr:cNvPr id="179" name="直線コネクタ 178"/>
        <xdr:cNvCxnSpPr/>
      </xdr:nvCxnSpPr>
      <xdr:spPr>
        <a:xfrm flipV="1">
          <a:off x="2908300" y="13059482"/>
          <a:ext cx="889000" cy="1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140244</xdr:rowOff>
    </xdr:from>
    <xdr:to>
      <xdr:col>15</xdr:col>
      <xdr:colOff>50800</xdr:colOff>
      <xdr:row>77</xdr:row>
      <xdr:rowOff>20312</xdr:rowOff>
    </xdr:to>
    <xdr:cxnSp macro="">
      <xdr:nvCxnSpPr>
        <xdr:cNvPr id="182" name="直線コネクタ 181"/>
        <xdr:cNvCxnSpPr/>
      </xdr:nvCxnSpPr>
      <xdr:spPr>
        <a:xfrm flipV="1">
          <a:off x="2019300" y="13170444"/>
          <a:ext cx="889000" cy="5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162026</xdr:rowOff>
    </xdr:from>
    <xdr:to>
      <xdr:col>10</xdr:col>
      <xdr:colOff>114300</xdr:colOff>
      <xdr:row>77</xdr:row>
      <xdr:rowOff>20312</xdr:rowOff>
    </xdr:to>
    <xdr:cxnSp macro="">
      <xdr:nvCxnSpPr>
        <xdr:cNvPr id="185" name="直線コネクタ 184"/>
        <xdr:cNvCxnSpPr/>
      </xdr:nvCxnSpPr>
      <xdr:spPr>
        <a:xfrm>
          <a:off x="1130300" y="13192226"/>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3670</xdr:rowOff>
    </xdr:from>
    <xdr:to>
      <xdr:col>24</xdr:col>
      <xdr:colOff>114300</xdr:colOff>
      <xdr:row>76</xdr:row>
      <xdr:rowOff>105270</xdr:rowOff>
    </xdr:to>
    <xdr:sp macro="" textlink="">
      <xdr:nvSpPr>
        <xdr:cNvPr id="195" name="楕円 194"/>
        <xdr:cNvSpPr/>
      </xdr:nvSpPr>
      <xdr:spPr>
        <a:xfrm>
          <a:off x="45847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153547</xdr:rowOff>
    </xdr:from>
    <xdr:ext cx="599010" cy="259045"/>
    <xdr:sp macro="" textlink="">
      <xdr:nvSpPr>
        <xdr:cNvPr id="196" name="民生費該当値テキスト"/>
        <xdr:cNvSpPr txBox="1"/>
      </xdr:nvSpPr>
      <xdr:spPr>
        <a:xfrm>
          <a:off x="4686300" y="130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149932</xdr:rowOff>
    </xdr:from>
    <xdr:to>
      <xdr:col>20</xdr:col>
      <xdr:colOff>38100</xdr:colOff>
      <xdr:row>76</xdr:row>
      <xdr:rowOff>80082</xdr:rowOff>
    </xdr:to>
    <xdr:sp macro="" textlink="">
      <xdr:nvSpPr>
        <xdr:cNvPr id="197" name="楕円 196"/>
        <xdr:cNvSpPr/>
      </xdr:nvSpPr>
      <xdr:spPr>
        <a:xfrm>
          <a:off x="3746500" y="130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71209</xdr:rowOff>
    </xdr:from>
    <xdr:ext cx="599010" cy="259045"/>
    <xdr:sp macro="" textlink="">
      <xdr:nvSpPr>
        <xdr:cNvPr id="198" name="テキスト ボックス 197"/>
        <xdr:cNvSpPr txBox="1"/>
      </xdr:nvSpPr>
      <xdr:spPr>
        <a:xfrm>
          <a:off x="3497795" y="13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89444</xdr:rowOff>
    </xdr:from>
    <xdr:to>
      <xdr:col>15</xdr:col>
      <xdr:colOff>101600</xdr:colOff>
      <xdr:row>77</xdr:row>
      <xdr:rowOff>19594</xdr:rowOff>
    </xdr:to>
    <xdr:sp macro="" textlink="">
      <xdr:nvSpPr>
        <xdr:cNvPr id="199" name="楕円 198"/>
        <xdr:cNvSpPr/>
      </xdr:nvSpPr>
      <xdr:spPr>
        <a:xfrm>
          <a:off x="2857500" y="1311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10721</xdr:rowOff>
    </xdr:from>
    <xdr:ext cx="599010" cy="259045"/>
    <xdr:sp macro="" textlink="">
      <xdr:nvSpPr>
        <xdr:cNvPr id="200" name="テキスト ボックス 199"/>
        <xdr:cNvSpPr txBox="1"/>
      </xdr:nvSpPr>
      <xdr:spPr>
        <a:xfrm>
          <a:off x="2608795" y="132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140962</xdr:rowOff>
    </xdr:from>
    <xdr:to>
      <xdr:col>10</xdr:col>
      <xdr:colOff>165100</xdr:colOff>
      <xdr:row>77</xdr:row>
      <xdr:rowOff>71112</xdr:rowOff>
    </xdr:to>
    <xdr:sp macro="" textlink="">
      <xdr:nvSpPr>
        <xdr:cNvPr id="201" name="楕円 200"/>
        <xdr:cNvSpPr/>
      </xdr:nvSpPr>
      <xdr:spPr>
        <a:xfrm>
          <a:off x="1968500" y="1317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62239</xdr:rowOff>
    </xdr:from>
    <xdr:ext cx="599010" cy="259045"/>
    <xdr:sp macro="" textlink="">
      <xdr:nvSpPr>
        <xdr:cNvPr id="202" name="テキスト ボックス 201"/>
        <xdr:cNvSpPr txBox="1"/>
      </xdr:nvSpPr>
      <xdr:spPr>
        <a:xfrm>
          <a:off x="1719795" y="1326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111226</xdr:rowOff>
    </xdr:from>
    <xdr:to>
      <xdr:col>6</xdr:col>
      <xdr:colOff>38100</xdr:colOff>
      <xdr:row>77</xdr:row>
      <xdr:rowOff>41376</xdr:rowOff>
    </xdr:to>
    <xdr:sp macro="" textlink="">
      <xdr:nvSpPr>
        <xdr:cNvPr id="203" name="楕円 202"/>
        <xdr:cNvSpPr/>
      </xdr:nvSpPr>
      <xdr:spPr>
        <a:xfrm>
          <a:off x="1079500" y="131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32503</xdr:rowOff>
    </xdr:from>
    <xdr:ext cx="599010" cy="259045"/>
    <xdr:sp macro="" textlink="">
      <xdr:nvSpPr>
        <xdr:cNvPr id="204" name="テキスト ボックス 203"/>
        <xdr:cNvSpPr txBox="1"/>
      </xdr:nvSpPr>
      <xdr:spPr>
        <a:xfrm>
          <a:off x="830795" y="1323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107513</xdr:rowOff>
    </xdr:from>
    <xdr:to>
      <xdr:col>24</xdr:col>
      <xdr:colOff>63500</xdr:colOff>
      <xdr:row>98</xdr:row>
      <xdr:rowOff>135978</xdr:rowOff>
    </xdr:to>
    <xdr:cxnSp macro="">
      <xdr:nvCxnSpPr>
        <xdr:cNvPr id="235" name="直線コネクタ 234"/>
        <xdr:cNvCxnSpPr/>
      </xdr:nvCxnSpPr>
      <xdr:spPr>
        <a:xfrm flipV="1">
          <a:off x="3797300" y="16909613"/>
          <a:ext cx="838200" cy="2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135978</xdr:rowOff>
    </xdr:from>
    <xdr:to>
      <xdr:col>19</xdr:col>
      <xdr:colOff>177800</xdr:colOff>
      <xdr:row>98</xdr:row>
      <xdr:rowOff>145546</xdr:rowOff>
    </xdr:to>
    <xdr:cxnSp macro="">
      <xdr:nvCxnSpPr>
        <xdr:cNvPr id="238" name="直線コネクタ 237"/>
        <xdr:cNvCxnSpPr/>
      </xdr:nvCxnSpPr>
      <xdr:spPr>
        <a:xfrm flipV="1">
          <a:off x="2908300" y="16938078"/>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145546</xdr:rowOff>
    </xdr:from>
    <xdr:to>
      <xdr:col>15</xdr:col>
      <xdr:colOff>50800</xdr:colOff>
      <xdr:row>98</xdr:row>
      <xdr:rowOff>154941</xdr:rowOff>
    </xdr:to>
    <xdr:cxnSp macro="">
      <xdr:nvCxnSpPr>
        <xdr:cNvPr id="241" name="直線コネクタ 240"/>
        <xdr:cNvCxnSpPr/>
      </xdr:nvCxnSpPr>
      <xdr:spPr>
        <a:xfrm flipV="1">
          <a:off x="2019300" y="16947646"/>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118258</xdr:rowOff>
    </xdr:from>
    <xdr:to>
      <xdr:col>10</xdr:col>
      <xdr:colOff>114300</xdr:colOff>
      <xdr:row>98</xdr:row>
      <xdr:rowOff>154941</xdr:rowOff>
    </xdr:to>
    <xdr:cxnSp macro="">
      <xdr:nvCxnSpPr>
        <xdr:cNvPr id="244" name="直線コネクタ 243"/>
        <xdr:cNvCxnSpPr/>
      </xdr:nvCxnSpPr>
      <xdr:spPr>
        <a:xfrm>
          <a:off x="1130300" y="16920358"/>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56713</xdr:rowOff>
    </xdr:from>
    <xdr:to>
      <xdr:col>24</xdr:col>
      <xdr:colOff>114300</xdr:colOff>
      <xdr:row>98</xdr:row>
      <xdr:rowOff>158313</xdr:rowOff>
    </xdr:to>
    <xdr:sp macro="" textlink="">
      <xdr:nvSpPr>
        <xdr:cNvPr id="254" name="楕円 253"/>
        <xdr:cNvSpPr/>
      </xdr:nvSpPr>
      <xdr:spPr>
        <a:xfrm>
          <a:off x="4584700" y="16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85178</xdr:rowOff>
    </xdr:from>
    <xdr:to>
      <xdr:col>20</xdr:col>
      <xdr:colOff>38100</xdr:colOff>
      <xdr:row>99</xdr:row>
      <xdr:rowOff>15328</xdr:rowOff>
    </xdr:to>
    <xdr:sp macro="" textlink="">
      <xdr:nvSpPr>
        <xdr:cNvPr id="256" name="楕円 255"/>
        <xdr:cNvSpPr/>
      </xdr:nvSpPr>
      <xdr:spPr>
        <a:xfrm>
          <a:off x="3746500" y="1688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6455</xdr:rowOff>
    </xdr:from>
    <xdr:ext cx="534377" cy="259045"/>
    <xdr:sp macro="" textlink="">
      <xdr:nvSpPr>
        <xdr:cNvPr id="257" name="テキスト ボックス 256"/>
        <xdr:cNvSpPr txBox="1"/>
      </xdr:nvSpPr>
      <xdr:spPr>
        <a:xfrm>
          <a:off x="3530111" y="1698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94746</xdr:rowOff>
    </xdr:from>
    <xdr:to>
      <xdr:col>15</xdr:col>
      <xdr:colOff>101600</xdr:colOff>
      <xdr:row>99</xdr:row>
      <xdr:rowOff>24896</xdr:rowOff>
    </xdr:to>
    <xdr:sp macro="" textlink="">
      <xdr:nvSpPr>
        <xdr:cNvPr id="258" name="楕円 257"/>
        <xdr:cNvSpPr/>
      </xdr:nvSpPr>
      <xdr:spPr>
        <a:xfrm>
          <a:off x="2857500" y="16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16023</xdr:rowOff>
    </xdr:from>
    <xdr:ext cx="534377" cy="259045"/>
    <xdr:sp macro="" textlink="">
      <xdr:nvSpPr>
        <xdr:cNvPr id="259" name="テキスト ボックス 258"/>
        <xdr:cNvSpPr txBox="1"/>
      </xdr:nvSpPr>
      <xdr:spPr>
        <a:xfrm>
          <a:off x="2641111" y="1698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104141</xdr:rowOff>
    </xdr:from>
    <xdr:to>
      <xdr:col>10</xdr:col>
      <xdr:colOff>165100</xdr:colOff>
      <xdr:row>99</xdr:row>
      <xdr:rowOff>34291</xdr:rowOff>
    </xdr:to>
    <xdr:sp macro="" textlink="">
      <xdr:nvSpPr>
        <xdr:cNvPr id="260" name="楕円 259"/>
        <xdr:cNvSpPr/>
      </xdr:nvSpPr>
      <xdr:spPr>
        <a:xfrm>
          <a:off x="1968500" y="16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25418</xdr:rowOff>
    </xdr:from>
    <xdr:ext cx="534377" cy="259045"/>
    <xdr:sp macro="" textlink="">
      <xdr:nvSpPr>
        <xdr:cNvPr id="261" name="テキスト ボックス 260"/>
        <xdr:cNvSpPr txBox="1"/>
      </xdr:nvSpPr>
      <xdr:spPr>
        <a:xfrm>
          <a:off x="1752111" y="1699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67458</xdr:rowOff>
    </xdr:from>
    <xdr:to>
      <xdr:col>6</xdr:col>
      <xdr:colOff>38100</xdr:colOff>
      <xdr:row>98</xdr:row>
      <xdr:rowOff>169058</xdr:rowOff>
    </xdr:to>
    <xdr:sp macro="" textlink="">
      <xdr:nvSpPr>
        <xdr:cNvPr id="262" name="楕円 261"/>
        <xdr:cNvSpPr/>
      </xdr:nvSpPr>
      <xdr:spPr>
        <a:xfrm>
          <a:off x="1079500" y="168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160185</xdr:rowOff>
    </xdr:from>
    <xdr:ext cx="534377" cy="259045"/>
    <xdr:sp macro="" textlink="">
      <xdr:nvSpPr>
        <xdr:cNvPr id="263" name="テキスト ボックス 262"/>
        <xdr:cNvSpPr txBox="1"/>
      </xdr:nvSpPr>
      <xdr:spPr>
        <a:xfrm>
          <a:off x="863111" y="169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58057</xdr:rowOff>
    </xdr:from>
    <xdr:to>
      <xdr:col>55</xdr:col>
      <xdr:colOff>0</xdr:colOff>
      <xdr:row>38</xdr:row>
      <xdr:rowOff>74059</xdr:rowOff>
    </xdr:to>
    <xdr:cxnSp macro="">
      <xdr:nvCxnSpPr>
        <xdr:cNvPr id="294" name="直線コネクタ 293"/>
        <xdr:cNvCxnSpPr/>
      </xdr:nvCxnSpPr>
      <xdr:spPr>
        <a:xfrm>
          <a:off x="9639300" y="657315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58057</xdr:rowOff>
    </xdr:from>
    <xdr:to>
      <xdr:col>50</xdr:col>
      <xdr:colOff>114300</xdr:colOff>
      <xdr:row>38</xdr:row>
      <xdr:rowOff>64262</xdr:rowOff>
    </xdr:to>
    <xdr:cxnSp macro="">
      <xdr:nvCxnSpPr>
        <xdr:cNvPr id="297" name="直線コネクタ 296"/>
        <xdr:cNvCxnSpPr/>
      </xdr:nvCxnSpPr>
      <xdr:spPr>
        <a:xfrm flipV="1">
          <a:off x="8750300" y="6573157"/>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64262</xdr:rowOff>
    </xdr:from>
    <xdr:to>
      <xdr:col>45</xdr:col>
      <xdr:colOff>177800</xdr:colOff>
      <xdr:row>38</xdr:row>
      <xdr:rowOff>69161</xdr:rowOff>
    </xdr:to>
    <xdr:cxnSp macro="">
      <xdr:nvCxnSpPr>
        <xdr:cNvPr id="300" name="直線コネクタ 299"/>
        <xdr:cNvCxnSpPr/>
      </xdr:nvCxnSpPr>
      <xdr:spPr>
        <a:xfrm flipV="1">
          <a:off x="7861300" y="657936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59363</xdr:rowOff>
    </xdr:from>
    <xdr:to>
      <xdr:col>41</xdr:col>
      <xdr:colOff>50800</xdr:colOff>
      <xdr:row>38</xdr:row>
      <xdr:rowOff>69161</xdr:rowOff>
    </xdr:to>
    <xdr:cxnSp macro="">
      <xdr:nvCxnSpPr>
        <xdr:cNvPr id="303" name="直線コネクタ 302"/>
        <xdr:cNvCxnSpPr/>
      </xdr:nvCxnSpPr>
      <xdr:spPr>
        <a:xfrm>
          <a:off x="6972300" y="65744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23259</xdr:rowOff>
    </xdr:from>
    <xdr:to>
      <xdr:col>55</xdr:col>
      <xdr:colOff>50800</xdr:colOff>
      <xdr:row>38</xdr:row>
      <xdr:rowOff>124859</xdr:rowOff>
    </xdr:to>
    <xdr:sp macro="" textlink="">
      <xdr:nvSpPr>
        <xdr:cNvPr id="313" name="楕円 312"/>
        <xdr:cNvSpPr/>
      </xdr:nvSpPr>
      <xdr:spPr>
        <a:xfrm>
          <a:off x="10426700" y="65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1686</xdr:rowOff>
    </xdr:from>
    <xdr:ext cx="378565" cy="259045"/>
    <xdr:sp macro="" textlink="">
      <xdr:nvSpPr>
        <xdr:cNvPr id="314" name="労働費該当値テキスト"/>
        <xdr:cNvSpPr txBox="1"/>
      </xdr:nvSpPr>
      <xdr:spPr>
        <a:xfrm>
          <a:off x="10528300" y="651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7257</xdr:rowOff>
    </xdr:from>
    <xdr:to>
      <xdr:col>50</xdr:col>
      <xdr:colOff>165100</xdr:colOff>
      <xdr:row>38</xdr:row>
      <xdr:rowOff>108857</xdr:rowOff>
    </xdr:to>
    <xdr:sp macro="" textlink="">
      <xdr:nvSpPr>
        <xdr:cNvPr id="315" name="楕円 314"/>
        <xdr:cNvSpPr/>
      </xdr:nvSpPr>
      <xdr:spPr>
        <a:xfrm>
          <a:off x="9588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99984</xdr:rowOff>
    </xdr:from>
    <xdr:ext cx="378565" cy="259045"/>
    <xdr:sp macro="" textlink="">
      <xdr:nvSpPr>
        <xdr:cNvPr id="316" name="テキスト ボックス 315"/>
        <xdr:cNvSpPr txBox="1"/>
      </xdr:nvSpPr>
      <xdr:spPr>
        <a:xfrm>
          <a:off x="9450017" y="66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xdr:rowOff>
    </xdr:from>
    <xdr:to>
      <xdr:col>46</xdr:col>
      <xdr:colOff>38100</xdr:colOff>
      <xdr:row>38</xdr:row>
      <xdr:rowOff>115062</xdr:rowOff>
    </xdr:to>
    <xdr:sp macro="" textlink="">
      <xdr:nvSpPr>
        <xdr:cNvPr id="317" name="楕円 316"/>
        <xdr:cNvSpPr/>
      </xdr:nvSpPr>
      <xdr:spPr>
        <a:xfrm>
          <a:off x="8699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106189</xdr:rowOff>
    </xdr:from>
    <xdr:ext cx="378565" cy="259045"/>
    <xdr:sp macro="" textlink="">
      <xdr:nvSpPr>
        <xdr:cNvPr id="318" name="テキスト ボックス 317"/>
        <xdr:cNvSpPr txBox="1"/>
      </xdr:nvSpPr>
      <xdr:spPr>
        <a:xfrm>
          <a:off x="8561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18361</xdr:rowOff>
    </xdr:from>
    <xdr:to>
      <xdr:col>41</xdr:col>
      <xdr:colOff>101600</xdr:colOff>
      <xdr:row>38</xdr:row>
      <xdr:rowOff>119961</xdr:rowOff>
    </xdr:to>
    <xdr:sp macro="" textlink="">
      <xdr:nvSpPr>
        <xdr:cNvPr id="319" name="楕円 318"/>
        <xdr:cNvSpPr/>
      </xdr:nvSpPr>
      <xdr:spPr>
        <a:xfrm>
          <a:off x="7810500" y="65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111088</xdr:rowOff>
    </xdr:from>
    <xdr:ext cx="378565" cy="259045"/>
    <xdr:sp macro="" textlink="">
      <xdr:nvSpPr>
        <xdr:cNvPr id="320" name="テキスト ボックス 319"/>
        <xdr:cNvSpPr txBox="1"/>
      </xdr:nvSpPr>
      <xdr:spPr>
        <a:xfrm>
          <a:off x="7672017" y="6626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8563</xdr:rowOff>
    </xdr:from>
    <xdr:to>
      <xdr:col>36</xdr:col>
      <xdr:colOff>165100</xdr:colOff>
      <xdr:row>38</xdr:row>
      <xdr:rowOff>110163</xdr:rowOff>
    </xdr:to>
    <xdr:sp macro="" textlink="">
      <xdr:nvSpPr>
        <xdr:cNvPr id="321" name="楕円 320"/>
        <xdr:cNvSpPr/>
      </xdr:nvSpPr>
      <xdr:spPr>
        <a:xfrm>
          <a:off x="6921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101290</xdr:rowOff>
    </xdr:from>
    <xdr:ext cx="378565" cy="259045"/>
    <xdr:sp macro="" textlink="">
      <xdr:nvSpPr>
        <xdr:cNvPr id="322" name="テキスト ボックス 321"/>
        <xdr:cNvSpPr txBox="1"/>
      </xdr:nvSpPr>
      <xdr:spPr>
        <a:xfrm>
          <a:off x="6783017" y="661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79056</xdr:rowOff>
    </xdr:from>
    <xdr:to>
      <xdr:col>55</xdr:col>
      <xdr:colOff>0</xdr:colOff>
      <xdr:row>56</xdr:row>
      <xdr:rowOff>119256</xdr:rowOff>
    </xdr:to>
    <xdr:cxnSp macro="">
      <xdr:nvCxnSpPr>
        <xdr:cNvPr id="353" name="直線コネクタ 352"/>
        <xdr:cNvCxnSpPr/>
      </xdr:nvCxnSpPr>
      <xdr:spPr>
        <a:xfrm>
          <a:off x="9639300" y="9680256"/>
          <a:ext cx="838200" cy="4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79056</xdr:rowOff>
    </xdr:from>
    <xdr:to>
      <xdr:col>50</xdr:col>
      <xdr:colOff>114300</xdr:colOff>
      <xdr:row>56</xdr:row>
      <xdr:rowOff>126735</xdr:rowOff>
    </xdr:to>
    <xdr:cxnSp macro="">
      <xdr:nvCxnSpPr>
        <xdr:cNvPr id="356" name="直線コネクタ 355"/>
        <xdr:cNvCxnSpPr/>
      </xdr:nvCxnSpPr>
      <xdr:spPr>
        <a:xfrm flipV="1">
          <a:off x="8750300" y="9680256"/>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126735</xdr:rowOff>
    </xdr:from>
    <xdr:to>
      <xdr:col>45</xdr:col>
      <xdr:colOff>177800</xdr:colOff>
      <xdr:row>56</xdr:row>
      <xdr:rowOff>162538</xdr:rowOff>
    </xdr:to>
    <xdr:cxnSp macro="">
      <xdr:nvCxnSpPr>
        <xdr:cNvPr id="359" name="直線コネクタ 358"/>
        <xdr:cNvCxnSpPr/>
      </xdr:nvCxnSpPr>
      <xdr:spPr>
        <a:xfrm flipV="1">
          <a:off x="7861300" y="9727935"/>
          <a:ext cx="889000" cy="3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162538</xdr:rowOff>
    </xdr:from>
    <xdr:to>
      <xdr:col>41</xdr:col>
      <xdr:colOff>50800</xdr:colOff>
      <xdr:row>57</xdr:row>
      <xdr:rowOff>62041</xdr:rowOff>
    </xdr:to>
    <xdr:cxnSp macro="">
      <xdr:nvCxnSpPr>
        <xdr:cNvPr id="362" name="直線コネクタ 361"/>
        <xdr:cNvCxnSpPr/>
      </xdr:nvCxnSpPr>
      <xdr:spPr>
        <a:xfrm flipV="1">
          <a:off x="6972300" y="9763738"/>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115957</xdr:rowOff>
    </xdr:from>
    <xdr:ext cx="534377" cy="259045"/>
    <xdr:sp macro="" textlink="">
      <xdr:nvSpPr>
        <xdr:cNvPr id="366" name="テキスト ボックス 365"/>
        <xdr:cNvSpPr txBox="1"/>
      </xdr:nvSpPr>
      <xdr:spPr>
        <a:xfrm>
          <a:off x="6705111" y="954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68456</xdr:rowOff>
    </xdr:from>
    <xdr:to>
      <xdr:col>55</xdr:col>
      <xdr:colOff>50800</xdr:colOff>
      <xdr:row>56</xdr:row>
      <xdr:rowOff>170056</xdr:rowOff>
    </xdr:to>
    <xdr:sp macro="" textlink="">
      <xdr:nvSpPr>
        <xdr:cNvPr id="372" name="楕円 371"/>
        <xdr:cNvSpPr/>
      </xdr:nvSpPr>
      <xdr:spPr>
        <a:xfrm>
          <a:off x="10426700" y="96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91333</xdr:rowOff>
    </xdr:from>
    <xdr:ext cx="534377" cy="259045"/>
    <xdr:sp macro="" textlink="">
      <xdr:nvSpPr>
        <xdr:cNvPr id="373" name="農林水産業費該当値テキスト"/>
        <xdr:cNvSpPr txBox="1"/>
      </xdr:nvSpPr>
      <xdr:spPr>
        <a:xfrm>
          <a:off x="10528300" y="9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28256</xdr:rowOff>
    </xdr:from>
    <xdr:to>
      <xdr:col>50</xdr:col>
      <xdr:colOff>165100</xdr:colOff>
      <xdr:row>56</xdr:row>
      <xdr:rowOff>129856</xdr:rowOff>
    </xdr:to>
    <xdr:sp macro="" textlink="">
      <xdr:nvSpPr>
        <xdr:cNvPr id="374" name="楕円 373"/>
        <xdr:cNvSpPr/>
      </xdr:nvSpPr>
      <xdr:spPr>
        <a:xfrm>
          <a:off x="9588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146383</xdr:rowOff>
    </xdr:from>
    <xdr:ext cx="534377" cy="259045"/>
    <xdr:sp macro="" textlink="">
      <xdr:nvSpPr>
        <xdr:cNvPr id="375" name="テキスト ボックス 374"/>
        <xdr:cNvSpPr txBox="1"/>
      </xdr:nvSpPr>
      <xdr:spPr>
        <a:xfrm>
          <a:off x="9372111" y="9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75935</xdr:rowOff>
    </xdr:from>
    <xdr:to>
      <xdr:col>46</xdr:col>
      <xdr:colOff>38100</xdr:colOff>
      <xdr:row>57</xdr:row>
      <xdr:rowOff>6085</xdr:rowOff>
    </xdr:to>
    <xdr:sp macro="" textlink="">
      <xdr:nvSpPr>
        <xdr:cNvPr id="376" name="楕円 375"/>
        <xdr:cNvSpPr/>
      </xdr:nvSpPr>
      <xdr:spPr>
        <a:xfrm>
          <a:off x="8699500" y="96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22612</xdr:rowOff>
    </xdr:from>
    <xdr:ext cx="534377" cy="259045"/>
    <xdr:sp macro="" textlink="">
      <xdr:nvSpPr>
        <xdr:cNvPr id="377" name="テキスト ボックス 376"/>
        <xdr:cNvSpPr txBox="1"/>
      </xdr:nvSpPr>
      <xdr:spPr>
        <a:xfrm>
          <a:off x="8483111" y="945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111738</xdr:rowOff>
    </xdr:from>
    <xdr:to>
      <xdr:col>41</xdr:col>
      <xdr:colOff>101600</xdr:colOff>
      <xdr:row>57</xdr:row>
      <xdr:rowOff>41888</xdr:rowOff>
    </xdr:to>
    <xdr:sp macro="" textlink="">
      <xdr:nvSpPr>
        <xdr:cNvPr id="378" name="楕円 377"/>
        <xdr:cNvSpPr/>
      </xdr:nvSpPr>
      <xdr:spPr>
        <a:xfrm>
          <a:off x="7810500" y="97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58415</xdr:rowOff>
    </xdr:from>
    <xdr:ext cx="534377" cy="259045"/>
    <xdr:sp macro="" textlink="">
      <xdr:nvSpPr>
        <xdr:cNvPr id="379" name="テキスト ボックス 378"/>
        <xdr:cNvSpPr txBox="1"/>
      </xdr:nvSpPr>
      <xdr:spPr>
        <a:xfrm>
          <a:off x="7594111" y="94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11241</xdr:rowOff>
    </xdr:from>
    <xdr:to>
      <xdr:col>36</xdr:col>
      <xdr:colOff>165100</xdr:colOff>
      <xdr:row>57</xdr:row>
      <xdr:rowOff>112841</xdr:rowOff>
    </xdr:to>
    <xdr:sp macro="" textlink="">
      <xdr:nvSpPr>
        <xdr:cNvPr id="380" name="楕円 379"/>
        <xdr:cNvSpPr/>
      </xdr:nvSpPr>
      <xdr:spPr>
        <a:xfrm>
          <a:off x="6921500" y="97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103968</xdr:rowOff>
    </xdr:from>
    <xdr:ext cx="534377" cy="259045"/>
    <xdr:sp macro="" textlink="">
      <xdr:nvSpPr>
        <xdr:cNvPr id="381" name="テキスト ボックス 380"/>
        <xdr:cNvSpPr txBox="1"/>
      </xdr:nvSpPr>
      <xdr:spPr>
        <a:xfrm>
          <a:off x="6705111" y="987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56187</xdr:rowOff>
    </xdr:from>
    <xdr:to>
      <xdr:col>55</xdr:col>
      <xdr:colOff>0</xdr:colOff>
      <xdr:row>78</xdr:row>
      <xdr:rowOff>73653</xdr:rowOff>
    </xdr:to>
    <xdr:cxnSp macro="">
      <xdr:nvCxnSpPr>
        <xdr:cNvPr id="408" name="直線コネクタ 407"/>
        <xdr:cNvCxnSpPr/>
      </xdr:nvCxnSpPr>
      <xdr:spPr>
        <a:xfrm flipV="1">
          <a:off x="9639300" y="13429287"/>
          <a:ext cx="8382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19735</xdr:rowOff>
    </xdr:from>
    <xdr:to>
      <xdr:col>50</xdr:col>
      <xdr:colOff>114300</xdr:colOff>
      <xdr:row>78</xdr:row>
      <xdr:rowOff>73653</xdr:rowOff>
    </xdr:to>
    <xdr:cxnSp macro="">
      <xdr:nvCxnSpPr>
        <xdr:cNvPr id="411" name="直線コネクタ 410"/>
        <xdr:cNvCxnSpPr/>
      </xdr:nvCxnSpPr>
      <xdr:spPr>
        <a:xfrm>
          <a:off x="8750300" y="13392835"/>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19735</xdr:rowOff>
    </xdr:from>
    <xdr:to>
      <xdr:col>45</xdr:col>
      <xdr:colOff>177800</xdr:colOff>
      <xdr:row>78</xdr:row>
      <xdr:rowOff>96934</xdr:rowOff>
    </xdr:to>
    <xdr:cxnSp macro="">
      <xdr:nvCxnSpPr>
        <xdr:cNvPr id="414" name="直線コネクタ 413"/>
        <xdr:cNvCxnSpPr/>
      </xdr:nvCxnSpPr>
      <xdr:spPr>
        <a:xfrm flipV="1">
          <a:off x="7861300" y="13392835"/>
          <a:ext cx="889000" cy="7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96727</xdr:rowOff>
    </xdr:from>
    <xdr:to>
      <xdr:col>41</xdr:col>
      <xdr:colOff>50800</xdr:colOff>
      <xdr:row>78</xdr:row>
      <xdr:rowOff>96934</xdr:rowOff>
    </xdr:to>
    <xdr:cxnSp macro="">
      <xdr:nvCxnSpPr>
        <xdr:cNvPr id="417" name="直線コネクタ 416"/>
        <xdr:cNvCxnSpPr/>
      </xdr:nvCxnSpPr>
      <xdr:spPr>
        <a:xfrm>
          <a:off x="6972300" y="13469827"/>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5387</xdr:rowOff>
    </xdr:from>
    <xdr:to>
      <xdr:col>55</xdr:col>
      <xdr:colOff>50800</xdr:colOff>
      <xdr:row>78</xdr:row>
      <xdr:rowOff>106987</xdr:rowOff>
    </xdr:to>
    <xdr:sp macro="" textlink="">
      <xdr:nvSpPr>
        <xdr:cNvPr id="427" name="楕円 426"/>
        <xdr:cNvSpPr/>
      </xdr:nvSpPr>
      <xdr:spPr>
        <a:xfrm>
          <a:off x="10426700" y="133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101762</xdr:rowOff>
    </xdr:from>
    <xdr:ext cx="534377" cy="259045"/>
    <xdr:sp macro="" textlink="">
      <xdr:nvSpPr>
        <xdr:cNvPr id="428" name="商工費該当値テキスト"/>
        <xdr:cNvSpPr txBox="1"/>
      </xdr:nvSpPr>
      <xdr:spPr>
        <a:xfrm>
          <a:off x="10528300" y="133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22853</xdr:rowOff>
    </xdr:from>
    <xdr:to>
      <xdr:col>50</xdr:col>
      <xdr:colOff>165100</xdr:colOff>
      <xdr:row>78</xdr:row>
      <xdr:rowOff>124453</xdr:rowOff>
    </xdr:to>
    <xdr:sp macro="" textlink="">
      <xdr:nvSpPr>
        <xdr:cNvPr id="429" name="楕円 428"/>
        <xdr:cNvSpPr/>
      </xdr:nvSpPr>
      <xdr:spPr>
        <a:xfrm>
          <a:off x="9588500" y="133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115580</xdr:rowOff>
    </xdr:from>
    <xdr:ext cx="534377" cy="259045"/>
    <xdr:sp macro="" textlink="">
      <xdr:nvSpPr>
        <xdr:cNvPr id="430" name="テキスト ボックス 429"/>
        <xdr:cNvSpPr txBox="1"/>
      </xdr:nvSpPr>
      <xdr:spPr>
        <a:xfrm>
          <a:off x="9372111" y="134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140385</xdr:rowOff>
    </xdr:from>
    <xdr:to>
      <xdr:col>46</xdr:col>
      <xdr:colOff>38100</xdr:colOff>
      <xdr:row>78</xdr:row>
      <xdr:rowOff>70535</xdr:rowOff>
    </xdr:to>
    <xdr:sp macro="" textlink="">
      <xdr:nvSpPr>
        <xdr:cNvPr id="431" name="楕円 430"/>
        <xdr:cNvSpPr/>
      </xdr:nvSpPr>
      <xdr:spPr>
        <a:xfrm>
          <a:off x="8699500" y="133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61662</xdr:rowOff>
    </xdr:from>
    <xdr:ext cx="534377" cy="259045"/>
    <xdr:sp macro="" textlink="">
      <xdr:nvSpPr>
        <xdr:cNvPr id="432" name="テキスト ボックス 431"/>
        <xdr:cNvSpPr txBox="1"/>
      </xdr:nvSpPr>
      <xdr:spPr>
        <a:xfrm>
          <a:off x="8483111" y="1343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46134</xdr:rowOff>
    </xdr:from>
    <xdr:to>
      <xdr:col>41</xdr:col>
      <xdr:colOff>101600</xdr:colOff>
      <xdr:row>78</xdr:row>
      <xdr:rowOff>147734</xdr:rowOff>
    </xdr:to>
    <xdr:sp macro="" textlink="">
      <xdr:nvSpPr>
        <xdr:cNvPr id="433" name="楕円 432"/>
        <xdr:cNvSpPr/>
      </xdr:nvSpPr>
      <xdr:spPr>
        <a:xfrm>
          <a:off x="7810500" y="134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138861</xdr:rowOff>
    </xdr:from>
    <xdr:ext cx="469744" cy="259045"/>
    <xdr:sp macro="" textlink="">
      <xdr:nvSpPr>
        <xdr:cNvPr id="434" name="テキスト ボックス 433"/>
        <xdr:cNvSpPr txBox="1"/>
      </xdr:nvSpPr>
      <xdr:spPr>
        <a:xfrm>
          <a:off x="7626428" y="1351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45927</xdr:rowOff>
    </xdr:from>
    <xdr:to>
      <xdr:col>36</xdr:col>
      <xdr:colOff>165100</xdr:colOff>
      <xdr:row>78</xdr:row>
      <xdr:rowOff>147527</xdr:rowOff>
    </xdr:to>
    <xdr:sp macro="" textlink="">
      <xdr:nvSpPr>
        <xdr:cNvPr id="435" name="楕円 434"/>
        <xdr:cNvSpPr/>
      </xdr:nvSpPr>
      <xdr:spPr>
        <a:xfrm>
          <a:off x="6921500" y="1341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138654</xdr:rowOff>
    </xdr:from>
    <xdr:ext cx="469744" cy="259045"/>
    <xdr:sp macro="" textlink="">
      <xdr:nvSpPr>
        <xdr:cNvPr id="436" name="テキスト ボックス 435"/>
        <xdr:cNvSpPr txBox="1"/>
      </xdr:nvSpPr>
      <xdr:spPr>
        <a:xfrm>
          <a:off x="6737428" y="1351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2969</xdr:rowOff>
    </xdr:from>
    <xdr:to>
      <xdr:col>55</xdr:col>
      <xdr:colOff>0</xdr:colOff>
      <xdr:row>97</xdr:row>
      <xdr:rowOff>31659</xdr:rowOff>
    </xdr:to>
    <xdr:cxnSp macro="">
      <xdr:nvCxnSpPr>
        <xdr:cNvPr id="469" name="直線コネクタ 468"/>
        <xdr:cNvCxnSpPr/>
      </xdr:nvCxnSpPr>
      <xdr:spPr>
        <a:xfrm flipV="1">
          <a:off x="9639300" y="16633619"/>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31659</xdr:rowOff>
    </xdr:from>
    <xdr:to>
      <xdr:col>50</xdr:col>
      <xdr:colOff>114300</xdr:colOff>
      <xdr:row>97</xdr:row>
      <xdr:rowOff>75873</xdr:rowOff>
    </xdr:to>
    <xdr:cxnSp macro="">
      <xdr:nvCxnSpPr>
        <xdr:cNvPr id="472" name="直線コネクタ 471"/>
        <xdr:cNvCxnSpPr/>
      </xdr:nvCxnSpPr>
      <xdr:spPr>
        <a:xfrm flipV="1">
          <a:off x="8750300" y="16662309"/>
          <a:ext cx="889000" cy="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75873</xdr:rowOff>
    </xdr:from>
    <xdr:to>
      <xdr:col>45</xdr:col>
      <xdr:colOff>177800</xdr:colOff>
      <xdr:row>97</xdr:row>
      <xdr:rowOff>102752</xdr:rowOff>
    </xdr:to>
    <xdr:cxnSp macro="">
      <xdr:nvCxnSpPr>
        <xdr:cNvPr id="475" name="直線コネクタ 474"/>
        <xdr:cNvCxnSpPr/>
      </xdr:nvCxnSpPr>
      <xdr:spPr>
        <a:xfrm flipV="1">
          <a:off x="7861300" y="16706523"/>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102752</xdr:rowOff>
    </xdr:from>
    <xdr:to>
      <xdr:col>41</xdr:col>
      <xdr:colOff>50800</xdr:colOff>
      <xdr:row>97</xdr:row>
      <xdr:rowOff>144129</xdr:rowOff>
    </xdr:to>
    <xdr:cxnSp macro="">
      <xdr:nvCxnSpPr>
        <xdr:cNvPr id="478" name="直線コネクタ 477"/>
        <xdr:cNvCxnSpPr/>
      </xdr:nvCxnSpPr>
      <xdr:spPr>
        <a:xfrm flipV="1">
          <a:off x="6972300" y="16733402"/>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123619</xdr:rowOff>
    </xdr:from>
    <xdr:to>
      <xdr:col>55</xdr:col>
      <xdr:colOff>50800</xdr:colOff>
      <xdr:row>97</xdr:row>
      <xdr:rowOff>53769</xdr:rowOff>
    </xdr:to>
    <xdr:sp macro="" textlink="">
      <xdr:nvSpPr>
        <xdr:cNvPr id="488" name="楕円 487"/>
        <xdr:cNvSpPr/>
      </xdr:nvSpPr>
      <xdr:spPr>
        <a:xfrm>
          <a:off x="10426700" y="165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102046</xdr:rowOff>
    </xdr:from>
    <xdr:ext cx="534377" cy="259045"/>
    <xdr:sp macro="" textlink="">
      <xdr:nvSpPr>
        <xdr:cNvPr id="489" name="土木費該当値テキスト"/>
        <xdr:cNvSpPr txBox="1"/>
      </xdr:nvSpPr>
      <xdr:spPr>
        <a:xfrm>
          <a:off x="10528300" y="165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152309</xdr:rowOff>
    </xdr:from>
    <xdr:to>
      <xdr:col>50</xdr:col>
      <xdr:colOff>165100</xdr:colOff>
      <xdr:row>97</xdr:row>
      <xdr:rowOff>82459</xdr:rowOff>
    </xdr:to>
    <xdr:sp macro="" textlink="">
      <xdr:nvSpPr>
        <xdr:cNvPr id="490" name="楕円 489"/>
        <xdr:cNvSpPr/>
      </xdr:nvSpPr>
      <xdr:spPr>
        <a:xfrm>
          <a:off x="9588500" y="16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73586</xdr:rowOff>
    </xdr:from>
    <xdr:ext cx="534377" cy="259045"/>
    <xdr:sp macro="" textlink="">
      <xdr:nvSpPr>
        <xdr:cNvPr id="491" name="テキスト ボックス 490"/>
        <xdr:cNvSpPr txBox="1"/>
      </xdr:nvSpPr>
      <xdr:spPr>
        <a:xfrm>
          <a:off x="9372111" y="167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25073</xdr:rowOff>
    </xdr:from>
    <xdr:to>
      <xdr:col>46</xdr:col>
      <xdr:colOff>38100</xdr:colOff>
      <xdr:row>97</xdr:row>
      <xdr:rowOff>126673</xdr:rowOff>
    </xdr:to>
    <xdr:sp macro="" textlink="">
      <xdr:nvSpPr>
        <xdr:cNvPr id="492" name="楕円 491"/>
        <xdr:cNvSpPr/>
      </xdr:nvSpPr>
      <xdr:spPr>
        <a:xfrm>
          <a:off x="8699500" y="16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117800</xdr:rowOff>
    </xdr:from>
    <xdr:ext cx="534377" cy="259045"/>
    <xdr:sp macro="" textlink="">
      <xdr:nvSpPr>
        <xdr:cNvPr id="493" name="テキスト ボックス 492"/>
        <xdr:cNvSpPr txBox="1"/>
      </xdr:nvSpPr>
      <xdr:spPr>
        <a:xfrm>
          <a:off x="8483111" y="1674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51952</xdr:rowOff>
    </xdr:from>
    <xdr:to>
      <xdr:col>41</xdr:col>
      <xdr:colOff>101600</xdr:colOff>
      <xdr:row>97</xdr:row>
      <xdr:rowOff>153552</xdr:rowOff>
    </xdr:to>
    <xdr:sp macro="" textlink="">
      <xdr:nvSpPr>
        <xdr:cNvPr id="494" name="楕円 493"/>
        <xdr:cNvSpPr/>
      </xdr:nvSpPr>
      <xdr:spPr>
        <a:xfrm>
          <a:off x="7810500" y="16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144679</xdr:rowOff>
    </xdr:from>
    <xdr:ext cx="534377" cy="259045"/>
    <xdr:sp macro="" textlink="">
      <xdr:nvSpPr>
        <xdr:cNvPr id="495" name="テキスト ボックス 494"/>
        <xdr:cNvSpPr txBox="1"/>
      </xdr:nvSpPr>
      <xdr:spPr>
        <a:xfrm>
          <a:off x="7594111" y="167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93329</xdr:rowOff>
    </xdr:from>
    <xdr:to>
      <xdr:col>36</xdr:col>
      <xdr:colOff>165100</xdr:colOff>
      <xdr:row>98</xdr:row>
      <xdr:rowOff>23479</xdr:rowOff>
    </xdr:to>
    <xdr:sp macro="" textlink="">
      <xdr:nvSpPr>
        <xdr:cNvPr id="496" name="楕円 495"/>
        <xdr:cNvSpPr/>
      </xdr:nvSpPr>
      <xdr:spPr>
        <a:xfrm>
          <a:off x="6921500" y="167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14606</xdr:rowOff>
    </xdr:from>
    <xdr:ext cx="534377" cy="259045"/>
    <xdr:sp macro="" textlink="">
      <xdr:nvSpPr>
        <xdr:cNvPr id="497" name="テキスト ボックス 496"/>
        <xdr:cNvSpPr txBox="1"/>
      </xdr:nvSpPr>
      <xdr:spPr>
        <a:xfrm>
          <a:off x="6705111" y="1681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128537</xdr:rowOff>
    </xdr:from>
    <xdr:to>
      <xdr:col>85</xdr:col>
      <xdr:colOff>127000</xdr:colOff>
      <xdr:row>36</xdr:row>
      <xdr:rowOff>83236</xdr:rowOff>
    </xdr:to>
    <xdr:cxnSp macro="">
      <xdr:nvCxnSpPr>
        <xdr:cNvPr id="526" name="直線コネクタ 525"/>
        <xdr:cNvCxnSpPr/>
      </xdr:nvCxnSpPr>
      <xdr:spPr>
        <a:xfrm>
          <a:off x="15481300" y="6129287"/>
          <a:ext cx="8382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128537</xdr:rowOff>
    </xdr:from>
    <xdr:to>
      <xdr:col>81</xdr:col>
      <xdr:colOff>50800</xdr:colOff>
      <xdr:row>36</xdr:row>
      <xdr:rowOff>57595</xdr:rowOff>
    </xdr:to>
    <xdr:cxnSp macro="">
      <xdr:nvCxnSpPr>
        <xdr:cNvPr id="529" name="直線コネクタ 528"/>
        <xdr:cNvCxnSpPr/>
      </xdr:nvCxnSpPr>
      <xdr:spPr>
        <a:xfrm flipV="1">
          <a:off x="14592300" y="6129287"/>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57595</xdr:rowOff>
    </xdr:from>
    <xdr:to>
      <xdr:col>76</xdr:col>
      <xdr:colOff>114300</xdr:colOff>
      <xdr:row>37</xdr:row>
      <xdr:rowOff>26486</xdr:rowOff>
    </xdr:to>
    <xdr:cxnSp macro="">
      <xdr:nvCxnSpPr>
        <xdr:cNvPr id="532" name="直線コネクタ 531"/>
        <xdr:cNvCxnSpPr/>
      </xdr:nvCxnSpPr>
      <xdr:spPr>
        <a:xfrm flipV="1">
          <a:off x="13703300" y="6229795"/>
          <a:ext cx="889000" cy="14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26486</xdr:rowOff>
    </xdr:from>
    <xdr:to>
      <xdr:col>71</xdr:col>
      <xdr:colOff>177800</xdr:colOff>
      <xdr:row>37</xdr:row>
      <xdr:rowOff>38964</xdr:rowOff>
    </xdr:to>
    <xdr:cxnSp macro="">
      <xdr:nvCxnSpPr>
        <xdr:cNvPr id="535" name="直線コネクタ 534"/>
        <xdr:cNvCxnSpPr/>
      </xdr:nvCxnSpPr>
      <xdr:spPr>
        <a:xfrm flipV="1">
          <a:off x="12814300" y="6370136"/>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32436</xdr:rowOff>
    </xdr:from>
    <xdr:to>
      <xdr:col>85</xdr:col>
      <xdr:colOff>177800</xdr:colOff>
      <xdr:row>36</xdr:row>
      <xdr:rowOff>134036</xdr:rowOff>
    </xdr:to>
    <xdr:sp macro="" textlink="">
      <xdr:nvSpPr>
        <xdr:cNvPr id="545" name="楕円 544"/>
        <xdr:cNvSpPr/>
      </xdr:nvSpPr>
      <xdr:spPr>
        <a:xfrm>
          <a:off x="162687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10863</xdr:rowOff>
    </xdr:from>
    <xdr:ext cx="534377" cy="259045"/>
    <xdr:sp macro="" textlink="">
      <xdr:nvSpPr>
        <xdr:cNvPr id="546" name="消防費該当値テキスト"/>
        <xdr:cNvSpPr txBox="1"/>
      </xdr:nvSpPr>
      <xdr:spPr>
        <a:xfrm>
          <a:off x="16370300" y="61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77737</xdr:rowOff>
    </xdr:from>
    <xdr:to>
      <xdr:col>81</xdr:col>
      <xdr:colOff>101600</xdr:colOff>
      <xdr:row>36</xdr:row>
      <xdr:rowOff>7887</xdr:rowOff>
    </xdr:to>
    <xdr:sp macro="" textlink="">
      <xdr:nvSpPr>
        <xdr:cNvPr id="547" name="楕円 546"/>
        <xdr:cNvSpPr/>
      </xdr:nvSpPr>
      <xdr:spPr>
        <a:xfrm>
          <a:off x="15430500" y="60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24414</xdr:rowOff>
    </xdr:from>
    <xdr:ext cx="534377" cy="259045"/>
    <xdr:sp macro="" textlink="">
      <xdr:nvSpPr>
        <xdr:cNvPr id="548" name="テキスト ボックス 547"/>
        <xdr:cNvSpPr txBox="1"/>
      </xdr:nvSpPr>
      <xdr:spPr>
        <a:xfrm>
          <a:off x="15214111" y="58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6795</xdr:rowOff>
    </xdr:from>
    <xdr:to>
      <xdr:col>76</xdr:col>
      <xdr:colOff>165100</xdr:colOff>
      <xdr:row>36</xdr:row>
      <xdr:rowOff>108395</xdr:rowOff>
    </xdr:to>
    <xdr:sp macro="" textlink="">
      <xdr:nvSpPr>
        <xdr:cNvPr id="549" name="楕円 548"/>
        <xdr:cNvSpPr/>
      </xdr:nvSpPr>
      <xdr:spPr>
        <a:xfrm>
          <a:off x="14541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99522</xdr:rowOff>
    </xdr:from>
    <xdr:ext cx="534377" cy="259045"/>
    <xdr:sp macro="" textlink="">
      <xdr:nvSpPr>
        <xdr:cNvPr id="550" name="テキスト ボックス 549"/>
        <xdr:cNvSpPr txBox="1"/>
      </xdr:nvSpPr>
      <xdr:spPr>
        <a:xfrm>
          <a:off x="14325111" y="627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147136</xdr:rowOff>
    </xdr:from>
    <xdr:to>
      <xdr:col>72</xdr:col>
      <xdr:colOff>38100</xdr:colOff>
      <xdr:row>37</xdr:row>
      <xdr:rowOff>77286</xdr:rowOff>
    </xdr:to>
    <xdr:sp macro="" textlink="">
      <xdr:nvSpPr>
        <xdr:cNvPr id="551" name="楕円 550"/>
        <xdr:cNvSpPr/>
      </xdr:nvSpPr>
      <xdr:spPr>
        <a:xfrm>
          <a:off x="13652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68413</xdr:rowOff>
    </xdr:from>
    <xdr:ext cx="534377" cy="259045"/>
    <xdr:sp macro="" textlink="">
      <xdr:nvSpPr>
        <xdr:cNvPr id="552" name="テキスト ボックス 551"/>
        <xdr:cNvSpPr txBox="1"/>
      </xdr:nvSpPr>
      <xdr:spPr>
        <a:xfrm>
          <a:off x="13436111" y="64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159614</xdr:rowOff>
    </xdr:from>
    <xdr:to>
      <xdr:col>67</xdr:col>
      <xdr:colOff>101600</xdr:colOff>
      <xdr:row>37</xdr:row>
      <xdr:rowOff>89764</xdr:rowOff>
    </xdr:to>
    <xdr:sp macro="" textlink="">
      <xdr:nvSpPr>
        <xdr:cNvPr id="553" name="楕円 552"/>
        <xdr:cNvSpPr/>
      </xdr:nvSpPr>
      <xdr:spPr>
        <a:xfrm>
          <a:off x="127635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80891</xdr:rowOff>
    </xdr:from>
    <xdr:ext cx="534377" cy="259045"/>
    <xdr:sp macro="" textlink="">
      <xdr:nvSpPr>
        <xdr:cNvPr id="554" name="テキスト ボックス 553"/>
        <xdr:cNvSpPr txBox="1"/>
      </xdr:nvSpPr>
      <xdr:spPr>
        <a:xfrm>
          <a:off x="12547111" y="642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121272</xdr:rowOff>
    </xdr:from>
    <xdr:to>
      <xdr:col>85</xdr:col>
      <xdr:colOff>127000</xdr:colOff>
      <xdr:row>57</xdr:row>
      <xdr:rowOff>170637</xdr:rowOff>
    </xdr:to>
    <xdr:cxnSp macro="">
      <xdr:nvCxnSpPr>
        <xdr:cNvPr id="584" name="直線コネクタ 583"/>
        <xdr:cNvCxnSpPr/>
      </xdr:nvCxnSpPr>
      <xdr:spPr>
        <a:xfrm flipV="1">
          <a:off x="15481300" y="9893922"/>
          <a:ext cx="8382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170637</xdr:rowOff>
    </xdr:from>
    <xdr:to>
      <xdr:col>81</xdr:col>
      <xdr:colOff>50800</xdr:colOff>
      <xdr:row>58</xdr:row>
      <xdr:rowOff>16091</xdr:rowOff>
    </xdr:to>
    <xdr:cxnSp macro="">
      <xdr:nvCxnSpPr>
        <xdr:cNvPr id="587" name="直線コネクタ 586"/>
        <xdr:cNvCxnSpPr/>
      </xdr:nvCxnSpPr>
      <xdr:spPr>
        <a:xfrm flipV="1">
          <a:off x="14592300" y="9943287"/>
          <a:ext cx="889000" cy="1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16091</xdr:rowOff>
    </xdr:from>
    <xdr:to>
      <xdr:col>76</xdr:col>
      <xdr:colOff>114300</xdr:colOff>
      <xdr:row>58</xdr:row>
      <xdr:rowOff>49111</xdr:rowOff>
    </xdr:to>
    <xdr:cxnSp macro="">
      <xdr:nvCxnSpPr>
        <xdr:cNvPr id="590" name="直線コネクタ 589"/>
        <xdr:cNvCxnSpPr/>
      </xdr:nvCxnSpPr>
      <xdr:spPr>
        <a:xfrm flipV="1">
          <a:off x="13703300" y="9960191"/>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49111</xdr:rowOff>
    </xdr:from>
    <xdr:to>
      <xdr:col>71</xdr:col>
      <xdr:colOff>177800</xdr:colOff>
      <xdr:row>58</xdr:row>
      <xdr:rowOff>105346</xdr:rowOff>
    </xdr:to>
    <xdr:cxnSp macro="">
      <xdr:nvCxnSpPr>
        <xdr:cNvPr id="593" name="直線コネクタ 592"/>
        <xdr:cNvCxnSpPr/>
      </xdr:nvCxnSpPr>
      <xdr:spPr>
        <a:xfrm flipV="1">
          <a:off x="12814300" y="9993211"/>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70472</xdr:rowOff>
    </xdr:from>
    <xdr:to>
      <xdr:col>85</xdr:col>
      <xdr:colOff>177800</xdr:colOff>
      <xdr:row>58</xdr:row>
      <xdr:rowOff>622</xdr:rowOff>
    </xdr:to>
    <xdr:sp macro="" textlink="">
      <xdr:nvSpPr>
        <xdr:cNvPr id="603" name="楕円 602"/>
        <xdr:cNvSpPr/>
      </xdr:nvSpPr>
      <xdr:spPr>
        <a:xfrm>
          <a:off x="16268700" y="98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48899</xdr:rowOff>
    </xdr:from>
    <xdr:ext cx="534377" cy="259045"/>
    <xdr:sp macro="" textlink="">
      <xdr:nvSpPr>
        <xdr:cNvPr id="604" name="教育費該当値テキスト"/>
        <xdr:cNvSpPr txBox="1"/>
      </xdr:nvSpPr>
      <xdr:spPr>
        <a:xfrm>
          <a:off x="16370300" y="98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119837</xdr:rowOff>
    </xdr:from>
    <xdr:to>
      <xdr:col>81</xdr:col>
      <xdr:colOff>101600</xdr:colOff>
      <xdr:row>58</xdr:row>
      <xdr:rowOff>49987</xdr:rowOff>
    </xdr:to>
    <xdr:sp macro="" textlink="">
      <xdr:nvSpPr>
        <xdr:cNvPr id="605" name="楕円 604"/>
        <xdr:cNvSpPr/>
      </xdr:nvSpPr>
      <xdr:spPr>
        <a:xfrm>
          <a:off x="15430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41114</xdr:rowOff>
    </xdr:from>
    <xdr:ext cx="534377" cy="259045"/>
    <xdr:sp macro="" textlink="">
      <xdr:nvSpPr>
        <xdr:cNvPr id="606" name="テキスト ボックス 605"/>
        <xdr:cNvSpPr txBox="1"/>
      </xdr:nvSpPr>
      <xdr:spPr>
        <a:xfrm>
          <a:off x="15214111" y="99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136741</xdr:rowOff>
    </xdr:from>
    <xdr:to>
      <xdr:col>76</xdr:col>
      <xdr:colOff>165100</xdr:colOff>
      <xdr:row>58</xdr:row>
      <xdr:rowOff>66891</xdr:rowOff>
    </xdr:to>
    <xdr:sp macro="" textlink="">
      <xdr:nvSpPr>
        <xdr:cNvPr id="607" name="楕円 606"/>
        <xdr:cNvSpPr/>
      </xdr:nvSpPr>
      <xdr:spPr>
        <a:xfrm>
          <a:off x="14541500" y="99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58018</xdr:rowOff>
    </xdr:from>
    <xdr:ext cx="534377" cy="259045"/>
    <xdr:sp macro="" textlink="">
      <xdr:nvSpPr>
        <xdr:cNvPr id="608" name="テキスト ボックス 607"/>
        <xdr:cNvSpPr txBox="1"/>
      </xdr:nvSpPr>
      <xdr:spPr>
        <a:xfrm>
          <a:off x="14325111" y="100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169761</xdr:rowOff>
    </xdr:from>
    <xdr:to>
      <xdr:col>72</xdr:col>
      <xdr:colOff>38100</xdr:colOff>
      <xdr:row>58</xdr:row>
      <xdr:rowOff>99911</xdr:rowOff>
    </xdr:to>
    <xdr:sp macro="" textlink="">
      <xdr:nvSpPr>
        <xdr:cNvPr id="609" name="楕円 608"/>
        <xdr:cNvSpPr/>
      </xdr:nvSpPr>
      <xdr:spPr>
        <a:xfrm>
          <a:off x="13652500" y="99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91038</xdr:rowOff>
    </xdr:from>
    <xdr:ext cx="534377" cy="259045"/>
    <xdr:sp macro="" textlink="">
      <xdr:nvSpPr>
        <xdr:cNvPr id="610" name="テキスト ボックス 609"/>
        <xdr:cNvSpPr txBox="1"/>
      </xdr:nvSpPr>
      <xdr:spPr>
        <a:xfrm>
          <a:off x="13436111" y="1003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54546</xdr:rowOff>
    </xdr:from>
    <xdr:to>
      <xdr:col>67</xdr:col>
      <xdr:colOff>101600</xdr:colOff>
      <xdr:row>58</xdr:row>
      <xdr:rowOff>156146</xdr:rowOff>
    </xdr:to>
    <xdr:sp macro="" textlink="">
      <xdr:nvSpPr>
        <xdr:cNvPr id="611" name="楕円 610"/>
        <xdr:cNvSpPr/>
      </xdr:nvSpPr>
      <xdr:spPr>
        <a:xfrm>
          <a:off x="12763500" y="99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147273</xdr:rowOff>
    </xdr:from>
    <xdr:ext cx="534377" cy="259045"/>
    <xdr:sp macro="" textlink="">
      <xdr:nvSpPr>
        <xdr:cNvPr id="612" name="テキスト ボックス 611"/>
        <xdr:cNvSpPr txBox="1"/>
      </xdr:nvSpPr>
      <xdr:spPr>
        <a:xfrm>
          <a:off x="12547111" y="1009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11912</xdr:rowOff>
    </xdr:from>
    <xdr:to>
      <xdr:col>85</xdr:col>
      <xdr:colOff>127000</xdr:colOff>
      <xdr:row>79</xdr:row>
      <xdr:rowOff>48816</xdr:rowOff>
    </xdr:to>
    <xdr:cxnSp macro="">
      <xdr:nvCxnSpPr>
        <xdr:cNvPr id="643" name="直線コネクタ 642"/>
        <xdr:cNvCxnSpPr/>
      </xdr:nvCxnSpPr>
      <xdr:spPr>
        <a:xfrm>
          <a:off x="15481300" y="13556462"/>
          <a:ext cx="8382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11912</xdr:rowOff>
    </xdr:from>
    <xdr:to>
      <xdr:col>81</xdr:col>
      <xdr:colOff>50800</xdr:colOff>
      <xdr:row>79</xdr:row>
      <xdr:rowOff>74386</xdr:rowOff>
    </xdr:to>
    <xdr:cxnSp macro="">
      <xdr:nvCxnSpPr>
        <xdr:cNvPr id="646" name="直線コネクタ 645"/>
        <xdr:cNvCxnSpPr/>
      </xdr:nvCxnSpPr>
      <xdr:spPr>
        <a:xfrm flipV="1">
          <a:off x="14592300" y="13556462"/>
          <a:ext cx="889000" cy="6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145431</xdr:rowOff>
    </xdr:from>
    <xdr:to>
      <xdr:col>76</xdr:col>
      <xdr:colOff>114300</xdr:colOff>
      <xdr:row>79</xdr:row>
      <xdr:rowOff>74386</xdr:rowOff>
    </xdr:to>
    <xdr:cxnSp macro="">
      <xdr:nvCxnSpPr>
        <xdr:cNvPr id="649" name="直線コネクタ 648"/>
        <xdr:cNvCxnSpPr/>
      </xdr:nvCxnSpPr>
      <xdr:spPr>
        <a:xfrm>
          <a:off x="13703300" y="13518531"/>
          <a:ext cx="889000" cy="1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145431</xdr:rowOff>
    </xdr:from>
    <xdr:to>
      <xdr:col>71</xdr:col>
      <xdr:colOff>177800</xdr:colOff>
      <xdr:row>78</xdr:row>
      <xdr:rowOff>146182</xdr:rowOff>
    </xdr:to>
    <xdr:cxnSp macro="">
      <xdr:nvCxnSpPr>
        <xdr:cNvPr id="652" name="直線コネクタ 651"/>
        <xdr:cNvCxnSpPr/>
      </xdr:nvCxnSpPr>
      <xdr:spPr>
        <a:xfrm flipV="1">
          <a:off x="12814300" y="1351853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169466</xdr:rowOff>
    </xdr:from>
    <xdr:to>
      <xdr:col>85</xdr:col>
      <xdr:colOff>177800</xdr:colOff>
      <xdr:row>79</xdr:row>
      <xdr:rowOff>99616</xdr:rowOff>
    </xdr:to>
    <xdr:sp macro="" textlink="">
      <xdr:nvSpPr>
        <xdr:cNvPr id="662" name="楕円 661"/>
        <xdr:cNvSpPr/>
      </xdr:nvSpPr>
      <xdr:spPr>
        <a:xfrm>
          <a:off x="16268700" y="135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84393</xdr:rowOff>
    </xdr:from>
    <xdr:ext cx="469744" cy="259045"/>
    <xdr:sp macro="" textlink="">
      <xdr:nvSpPr>
        <xdr:cNvPr id="663" name="災害復旧費該当値テキスト"/>
        <xdr:cNvSpPr txBox="1"/>
      </xdr:nvSpPr>
      <xdr:spPr>
        <a:xfrm>
          <a:off x="16370300" y="1345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132562</xdr:rowOff>
    </xdr:from>
    <xdr:to>
      <xdr:col>81</xdr:col>
      <xdr:colOff>101600</xdr:colOff>
      <xdr:row>79</xdr:row>
      <xdr:rowOff>62712</xdr:rowOff>
    </xdr:to>
    <xdr:sp macro="" textlink="">
      <xdr:nvSpPr>
        <xdr:cNvPr id="664" name="楕円 663"/>
        <xdr:cNvSpPr/>
      </xdr:nvSpPr>
      <xdr:spPr>
        <a:xfrm>
          <a:off x="154305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53839</xdr:rowOff>
    </xdr:from>
    <xdr:ext cx="469744" cy="259045"/>
    <xdr:sp macro="" textlink="">
      <xdr:nvSpPr>
        <xdr:cNvPr id="665" name="テキスト ボックス 664"/>
        <xdr:cNvSpPr txBox="1"/>
      </xdr:nvSpPr>
      <xdr:spPr>
        <a:xfrm>
          <a:off x="15246428" y="1359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23586</xdr:rowOff>
    </xdr:from>
    <xdr:to>
      <xdr:col>76</xdr:col>
      <xdr:colOff>165100</xdr:colOff>
      <xdr:row>79</xdr:row>
      <xdr:rowOff>125186</xdr:rowOff>
    </xdr:to>
    <xdr:sp macro="" textlink="">
      <xdr:nvSpPr>
        <xdr:cNvPr id="666" name="楕円 665"/>
        <xdr:cNvSpPr/>
      </xdr:nvSpPr>
      <xdr:spPr>
        <a:xfrm>
          <a:off x="14541500" y="135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116313</xdr:rowOff>
    </xdr:from>
    <xdr:ext cx="469744" cy="259045"/>
    <xdr:sp macro="" textlink="">
      <xdr:nvSpPr>
        <xdr:cNvPr id="667" name="テキスト ボックス 666"/>
        <xdr:cNvSpPr txBox="1"/>
      </xdr:nvSpPr>
      <xdr:spPr>
        <a:xfrm>
          <a:off x="14357428"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94631</xdr:rowOff>
    </xdr:from>
    <xdr:to>
      <xdr:col>72</xdr:col>
      <xdr:colOff>38100</xdr:colOff>
      <xdr:row>79</xdr:row>
      <xdr:rowOff>24781</xdr:rowOff>
    </xdr:to>
    <xdr:sp macro="" textlink="">
      <xdr:nvSpPr>
        <xdr:cNvPr id="668" name="楕円 667"/>
        <xdr:cNvSpPr/>
      </xdr:nvSpPr>
      <xdr:spPr>
        <a:xfrm>
          <a:off x="13652500" y="134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15908</xdr:rowOff>
    </xdr:from>
    <xdr:ext cx="469744" cy="259045"/>
    <xdr:sp macro="" textlink="">
      <xdr:nvSpPr>
        <xdr:cNvPr id="669" name="テキスト ボックス 668"/>
        <xdr:cNvSpPr txBox="1"/>
      </xdr:nvSpPr>
      <xdr:spPr>
        <a:xfrm>
          <a:off x="13468428" y="135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95382</xdr:rowOff>
    </xdr:from>
    <xdr:to>
      <xdr:col>67</xdr:col>
      <xdr:colOff>101600</xdr:colOff>
      <xdr:row>79</xdr:row>
      <xdr:rowOff>25532</xdr:rowOff>
    </xdr:to>
    <xdr:sp macro="" textlink="">
      <xdr:nvSpPr>
        <xdr:cNvPr id="670" name="楕円 669"/>
        <xdr:cNvSpPr/>
      </xdr:nvSpPr>
      <xdr:spPr>
        <a:xfrm>
          <a:off x="12763500" y="134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16659</xdr:rowOff>
    </xdr:from>
    <xdr:ext cx="469744" cy="259045"/>
    <xdr:sp macro="" textlink="">
      <xdr:nvSpPr>
        <xdr:cNvPr id="671" name="テキスト ボックス 670"/>
        <xdr:cNvSpPr txBox="1"/>
      </xdr:nvSpPr>
      <xdr:spPr>
        <a:xfrm>
          <a:off x="12579428" y="1356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149253</xdr:rowOff>
    </xdr:from>
    <xdr:to>
      <xdr:col>85</xdr:col>
      <xdr:colOff>127000</xdr:colOff>
      <xdr:row>98</xdr:row>
      <xdr:rowOff>7657</xdr:rowOff>
    </xdr:to>
    <xdr:cxnSp macro="">
      <xdr:nvCxnSpPr>
        <xdr:cNvPr id="702" name="直線コネクタ 701"/>
        <xdr:cNvCxnSpPr/>
      </xdr:nvCxnSpPr>
      <xdr:spPr>
        <a:xfrm>
          <a:off x="15481300" y="16779903"/>
          <a:ext cx="838200" cy="2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149253</xdr:rowOff>
    </xdr:from>
    <xdr:to>
      <xdr:col>81</xdr:col>
      <xdr:colOff>50800</xdr:colOff>
      <xdr:row>98</xdr:row>
      <xdr:rowOff>4914</xdr:rowOff>
    </xdr:to>
    <xdr:cxnSp macro="">
      <xdr:nvCxnSpPr>
        <xdr:cNvPr id="705" name="直線コネクタ 704"/>
        <xdr:cNvCxnSpPr/>
      </xdr:nvCxnSpPr>
      <xdr:spPr>
        <a:xfrm flipV="1">
          <a:off x="14592300" y="16779903"/>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162283</xdr:rowOff>
    </xdr:from>
    <xdr:to>
      <xdr:col>76</xdr:col>
      <xdr:colOff>114300</xdr:colOff>
      <xdr:row>98</xdr:row>
      <xdr:rowOff>4914</xdr:rowOff>
    </xdr:to>
    <xdr:cxnSp macro="">
      <xdr:nvCxnSpPr>
        <xdr:cNvPr id="708" name="直線コネクタ 707"/>
        <xdr:cNvCxnSpPr/>
      </xdr:nvCxnSpPr>
      <xdr:spPr>
        <a:xfrm>
          <a:off x="13703300" y="16792933"/>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149307</xdr:rowOff>
    </xdr:from>
    <xdr:to>
      <xdr:col>71</xdr:col>
      <xdr:colOff>177800</xdr:colOff>
      <xdr:row>97</xdr:row>
      <xdr:rowOff>162283</xdr:rowOff>
    </xdr:to>
    <xdr:cxnSp macro="">
      <xdr:nvCxnSpPr>
        <xdr:cNvPr id="711" name="直線コネクタ 710"/>
        <xdr:cNvCxnSpPr/>
      </xdr:nvCxnSpPr>
      <xdr:spPr>
        <a:xfrm>
          <a:off x="12814300" y="16779957"/>
          <a:ext cx="889000" cy="1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128307</xdr:rowOff>
    </xdr:from>
    <xdr:to>
      <xdr:col>85</xdr:col>
      <xdr:colOff>177800</xdr:colOff>
      <xdr:row>98</xdr:row>
      <xdr:rowOff>58457</xdr:rowOff>
    </xdr:to>
    <xdr:sp macro="" textlink="">
      <xdr:nvSpPr>
        <xdr:cNvPr id="721" name="楕円 720"/>
        <xdr:cNvSpPr/>
      </xdr:nvSpPr>
      <xdr:spPr>
        <a:xfrm>
          <a:off x="162687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151184</xdr:rowOff>
    </xdr:from>
    <xdr:ext cx="534377" cy="259045"/>
    <xdr:sp macro="" textlink="">
      <xdr:nvSpPr>
        <xdr:cNvPr id="722" name="公債費該当値テキスト"/>
        <xdr:cNvSpPr txBox="1"/>
      </xdr:nvSpPr>
      <xdr:spPr>
        <a:xfrm>
          <a:off x="16370300" y="166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98453</xdr:rowOff>
    </xdr:from>
    <xdr:to>
      <xdr:col>81</xdr:col>
      <xdr:colOff>101600</xdr:colOff>
      <xdr:row>98</xdr:row>
      <xdr:rowOff>28603</xdr:rowOff>
    </xdr:to>
    <xdr:sp macro="" textlink="">
      <xdr:nvSpPr>
        <xdr:cNvPr id="723" name="楕円 722"/>
        <xdr:cNvSpPr/>
      </xdr:nvSpPr>
      <xdr:spPr>
        <a:xfrm>
          <a:off x="15430500" y="167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45130</xdr:rowOff>
    </xdr:from>
    <xdr:ext cx="534377" cy="259045"/>
    <xdr:sp macro="" textlink="">
      <xdr:nvSpPr>
        <xdr:cNvPr id="724" name="テキスト ボックス 723"/>
        <xdr:cNvSpPr txBox="1"/>
      </xdr:nvSpPr>
      <xdr:spPr>
        <a:xfrm>
          <a:off x="15214111" y="165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125564</xdr:rowOff>
    </xdr:from>
    <xdr:to>
      <xdr:col>76</xdr:col>
      <xdr:colOff>165100</xdr:colOff>
      <xdr:row>98</xdr:row>
      <xdr:rowOff>55714</xdr:rowOff>
    </xdr:to>
    <xdr:sp macro="" textlink="">
      <xdr:nvSpPr>
        <xdr:cNvPr id="725" name="楕円 724"/>
        <xdr:cNvSpPr/>
      </xdr:nvSpPr>
      <xdr:spPr>
        <a:xfrm>
          <a:off x="14541500" y="167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72241</xdr:rowOff>
    </xdr:from>
    <xdr:ext cx="534377" cy="259045"/>
    <xdr:sp macro="" textlink="">
      <xdr:nvSpPr>
        <xdr:cNvPr id="726" name="テキスト ボックス 725"/>
        <xdr:cNvSpPr txBox="1"/>
      </xdr:nvSpPr>
      <xdr:spPr>
        <a:xfrm>
          <a:off x="14325111" y="1653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111483</xdr:rowOff>
    </xdr:from>
    <xdr:to>
      <xdr:col>72</xdr:col>
      <xdr:colOff>38100</xdr:colOff>
      <xdr:row>98</xdr:row>
      <xdr:rowOff>41633</xdr:rowOff>
    </xdr:to>
    <xdr:sp macro="" textlink="">
      <xdr:nvSpPr>
        <xdr:cNvPr id="727" name="楕円 726"/>
        <xdr:cNvSpPr/>
      </xdr:nvSpPr>
      <xdr:spPr>
        <a:xfrm>
          <a:off x="13652500" y="167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58160</xdr:rowOff>
    </xdr:from>
    <xdr:ext cx="534377" cy="259045"/>
    <xdr:sp macro="" textlink="">
      <xdr:nvSpPr>
        <xdr:cNvPr id="728" name="テキスト ボックス 727"/>
        <xdr:cNvSpPr txBox="1"/>
      </xdr:nvSpPr>
      <xdr:spPr>
        <a:xfrm>
          <a:off x="13436111" y="165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98507</xdr:rowOff>
    </xdr:from>
    <xdr:to>
      <xdr:col>67</xdr:col>
      <xdr:colOff>101600</xdr:colOff>
      <xdr:row>98</xdr:row>
      <xdr:rowOff>28657</xdr:rowOff>
    </xdr:to>
    <xdr:sp macro="" textlink="">
      <xdr:nvSpPr>
        <xdr:cNvPr id="729" name="楕円 728"/>
        <xdr:cNvSpPr/>
      </xdr:nvSpPr>
      <xdr:spPr>
        <a:xfrm>
          <a:off x="12763500" y="167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45184</xdr:rowOff>
    </xdr:from>
    <xdr:ext cx="534377" cy="259045"/>
    <xdr:sp macro="" textlink="">
      <xdr:nvSpPr>
        <xdr:cNvPr id="730" name="テキスト ボックス 729"/>
        <xdr:cNvSpPr txBox="1"/>
      </xdr:nvSpPr>
      <xdr:spPr>
        <a:xfrm>
          <a:off x="12547111" y="165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24604</xdr:rowOff>
    </xdr:from>
    <xdr:ext cx="378565" cy="259045"/>
    <xdr:sp macro="" textlink="">
      <xdr:nvSpPr>
        <xdr:cNvPr id="768" name="テキスト ボックス 767"/>
        <xdr:cNvSpPr txBox="1"/>
      </xdr:nvSpPr>
      <xdr:spPr>
        <a:xfrm>
          <a:off x="19356017" y="636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20855</xdr:rowOff>
    </xdr:from>
    <xdr:ext cx="378565" cy="259045"/>
    <xdr:sp macro="" textlink="">
      <xdr:nvSpPr>
        <xdr:cNvPr id="770" name="テキスト ボックス 769"/>
        <xdr:cNvSpPr txBox="1"/>
      </xdr:nvSpPr>
      <xdr:spPr>
        <a:xfrm>
          <a:off x="18467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総務費は、住民一人当たり１２２，２９３円となっており、前年度と比べ約２６６，９００円の減となっている。主な要因としては、ふるさと洲本もっともっと応援基金積立金などの減少によるものである。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民生費は、住民一人当たり１９３，６４２円となっており、前年度と比べ約５，５００円の減となっている。主な要因としては、子育て世帯への臨時応援給付金事業などの減少によるものである。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衛生費は、住民一人当たり４９，８５６円となっており、前年度と比べ約８，７００円の増となっている。主な要因としては、洲本市汚泥再生処理センター整備工事費などの増加によるものである。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農林水産業費は、住民一人当たり４５，３７８円となっており、前年度と比べ約３，７００円の減となっている。主な要因としては、</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施設の更改工事費などの減少によるものである。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土木費は、住民一人当たり５０，３５５円となっており、前年度と比べ約３，０００円の増となっている。主な要因としては、道路改良事業費などの増加によるものである。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教育費は、住民一人当たり５０，９５１円となっており、前年度と比べ約３，９００円の増となっている。主な要因としては、給食の公会計化に伴う給食材料購入費用などの増加によるものである。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実質収支は、平成１７年度以降１８年連続で黒字となっており、実質単年度収支についても、財政調整基金の積立額の増加などが影響し、前年度に引き続き黒字を維持した。</a:t>
          </a:r>
        </a:p>
        <a:p>
          <a:r>
            <a:rPr kumimoji="1" lang="ja-JP" altLang="en-US" sz="1400">
              <a:latin typeface="ＭＳ ゴシック" pitchFamily="49" charset="-128"/>
              <a:ea typeface="ＭＳ ゴシック" pitchFamily="49" charset="-128"/>
            </a:rPr>
            <a:t>　今後は第２次洲本市行政改革実施方策に基づき、事務事業を見直し、行財政の健全化に努める。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全会計において、平成３０年度以降黒字となっている。</a:t>
          </a:r>
        </a:p>
        <a:p>
          <a:r>
            <a:rPr kumimoji="1" lang="ja-JP" altLang="en-US" sz="1400">
              <a:latin typeface="ＭＳ ゴシック" pitchFamily="49" charset="-128"/>
              <a:ea typeface="ＭＳ ゴシック" pitchFamily="49" charset="-128"/>
            </a:rPr>
            <a:t>　今後においては、公共施設の再編整備などにより投資的経費が増になるなど、厳しい財政状況が続くと想定されることから、適正な財政運営の維持に努める。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latin typeface="ＭＳ ゴシック" pitchFamily="49" charset="-128"/>
              <a:ea typeface="ＭＳ ゴシック" pitchFamily="49" charset="-128"/>
            </a:rPr>
            <a:t>　また、淡路広域水道企業団の起こした地方債に充てたと認められる補助金の減により、組合等が起こした地方債の元利償還金に対する負担金等が減少するなど、他の構成分子においても減少した。</a:t>
          </a:r>
        </a:p>
        <a:p>
          <a:r>
            <a:rPr kumimoji="1" lang="ja-JP" altLang="en-US" sz="1400">
              <a:latin typeface="ＭＳ ゴシック" pitchFamily="49" charset="-128"/>
              <a:ea typeface="ＭＳ ゴシック" pitchFamily="49" charset="-128"/>
            </a:rPr>
            <a:t>　今後も引き続き、地方債の発行抑制、積極的な繰上償還の実施を行うことにより、公債費負担の軽減に努める。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一般会計等に係る地方債の現在高については、新規発行地方債の抑制などにより減少した。</a:t>
          </a:r>
        </a:p>
        <a:p>
          <a:r>
            <a:rPr kumimoji="1" lang="ja-JP" altLang="en-US" sz="1400">
              <a:latin typeface="ＭＳ ゴシック" pitchFamily="49" charset="-128"/>
              <a:ea typeface="ＭＳ ゴシック" pitchFamily="49" charset="-128"/>
            </a:rPr>
            <a:t>　また、下水道企業会計に係る地方債残高や繰入割合の減により、公営企業債等繰入見込額についても減少した。</a:t>
          </a:r>
        </a:p>
        <a:p>
          <a:r>
            <a:rPr kumimoji="1" lang="ja-JP" altLang="en-US" sz="1400">
              <a:latin typeface="ＭＳ ゴシック" pitchFamily="49" charset="-128"/>
              <a:ea typeface="ＭＳ ゴシック" pitchFamily="49" charset="-128"/>
            </a:rPr>
            <a:t>　充当可能基金については、ふるさと洲本もっともっと応援基金の取崩しなどにより減少した。</a:t>
          </a:r>
        </a:p>
        <a:p>
          <a:r>
            <a:rPr kumimoji="1" lang="ja-JP" altLang="en-US" sz="1400">
              <a:latin typeface="ＭＳ ゴシック" pitchFamily="49" charset="-128"/>
              <a:ea typeface="ＭＳ ゴシック" pitchFamily="49" charset="-128"/>
            </a:rPr>
            <a:t>　地方債の償還財源に充てることのできる市営住宅使用料などの特定歳入については、減少傾向にある。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今後も新規発行地方債の抑制、事業実施の適正化などを図り、行財政の健全化に努める。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ふるさと洲本もっともっと応援基金を２３億４０百万円取り崩し、約５億円積み立てたため、基金全体としては約１５億２３百万円の減となった。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もっともっと応援基金はふるさと納税指定団体からの除外により減少していく。その他の基金については、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つながり基金：集会所改修、伝統行事実施などの地域のつながりづくりを図る事業に充当。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ふるさと洲本もっともっと応援基金：当市の魅力を発信する事業などに２３億４０百万円取り崩したが、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ふるさと納税指定団体からの除外により、積立額が約５億円に減少したため。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つながり基金：集会所改修などに約１９百万円の取崩しを行ったため。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地域振興基金：本年度は利子分のみ積立を行い、取崩しを行わなかったため特に増減なし。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ふるさと洲本もっともっと応援基金：ふるさと納税指定団体からの除外により、残高は減少していく。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つながり基金：集会所改修、伝統行事実施などに充当していくため、残高は減少していく予定である。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約３億７百万円を積み立て、取崩しを行わなかったため。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今後さらなる事業実施の適正化などを図ることで基金の取崩額を減らし、基金残高の維持に努める予定である。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今年度は利子分以外の積立てを行っていないため、特筆すべき増減なし。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満期一括償還方式による借入予定はないが、今後の計画的な地方債償還などを見据え、さらなる基金の積立てを検討する予定である。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内平均値と比較して若干低い状況にあるが、年々上昇している。本市では、令和２年度に公共施設等個別施設計画を策定し、令和３年度に公共施設等総合管理計画を改訂した。引き続き公共施設及びインフラ資産の適切なマネジメント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xdr:cNvCxnSpPr/>
      </xdr:nvCxnSpPr>
      <xdr:spPr>
        <a:xfrm flipV="1">
          <a:off x="4760595" y="4494530"/>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xdr:cNvSpPr txBox="1"/>
      </xdr:nvSpPr>
      <xdr:spPr>
        <a:xfrm>
          <a:off x="4813300" y="581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xdr:cNvCxnSpPr/>
      </xdr:nvCxnSpPr>
      <xdr:spPr>
        <a:xfrm>
          <a:off x="4673600" y="581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xdr:cNvSpPr txBox="1"/>
      </xdr:nvSpPr>
      <xdr:spPr>
        <a:xfrm>
          <a:off x="4813300" y="42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xdr:cNvCxnSpPr/>
      </xdr:nvCxnSpPr>
      <xdr:spPr>
        <a:xfrm>
          <a:off x="4673600" y="44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xdr:cNvSpPr txBox="1"/>
      </xdr:nvSpPr>
      <xdr:spPr>
        <a:xfrm>
          <a:off x="4813300" y="5278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530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xdr:cNvSpPr/>
      </xdr:nvSpPr>
      <xdr:spPr>
        <a:xfrm>
          <a:off x="4000500" y="52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xdr:cNvSpPr/>
      </xdr:nvSpPr>
      <xdr:spPr>
        <a:xfrm>
          <a:off x="2476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xdr:cNvSpPr/>
      </xdr:nvSpPr>
      <xdr:spPr>
        <a:xfrm>
          <a:off x="1714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楕円 80"/>
        <xdr:cNvSpPr/>
      </xdr:nvSpPr>
      <xdr:spPr>
        <a:xfrm>
          <a:off x="4711700" y="527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150724</xdr:rowOff>
    </xdr:from>
    <xdr:ext cx="405111" cy="259045"/>
    <xdr:sp macro="" textlink="">
      <xdr:nvSpPr>
        <xdr:cNvPr id="82" name="有形固定資産減価償却率該当値テキスト"/>
        <xdr:cNvSpPr txBox="1"/>
      </xdr:nvSpPr>
      <xdr:spPr>
        <a:xfrm>
          <a:off x="4813300" y="512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7197</xdr:rowOff>
    </xdr:to>
    <xdr:cxnSp macro="">
      <xdr:nvCxnSpPr>
        <xdr:cNvPr id="84" name="直線コネクタ 83"/>
        <xdr:cNvCxnSpPr/>
      </xdr:nvCxnSpPr>
      <xdr:spPr>
        <a:xfrm>
          <a:off x="4051300" y="529336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5" name="楕円 84"/>
        <xdr:cNvSpPr/>
      </xdr:nvSpPr>
      <xdr:spPr>
        <a:xfrm>
          <a:off x="3238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149860</xdr:rowOff>
    </xdr:to>
    <xdr:cxnSp macro="">
      <xdr:nvCxnSpPr>
        <xdr:cNvPr id="86" name="直線コネクタ 85"/>
        <xdr:cNvCxnSpPr/>
      </xdr:nvCxnSpPr>
      <xdr:spPr>
        <a:xfrm>
          <a:off x="3289300" y="526097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36089</xdr:rowOff>
    </xdr:from>
    <xdr:to>
      <xdr:col>11</xdr:col>
      <xdr:colOff>187325</xdr:colOff>
      <xdr:row>30</xdr:row>
      <xdr:rowOff>137689</xdr:rowOff>
    </xdr:to>
    <xdr:sp macro="" textlink="">
      <xdr:nvSpPr>
        <xdr:cNvPr id="87" name="楕円 86"/>
        <xdr:cNvSpPr/>
      </xdr:nvSpPr>
      <xdr:spPr>
        <a:xfrm>
          <a:off x="2476500" y="51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86889</xdr:rowOff>
    </xdr:from>
    <xdr:to>
      <xdr:col>15</xdr:col>
      <xdr:colOff>136525</xdr:colOff>
      <xdr:row>30</xdr:row>
      <xdr:rowOff>117475</xdr:rowOff>
    </xdr:to>
    <xdr:cxnSp macro="">
      <xdr:nvCxnSpPr>
        <xdr:cNvPr id="88" name="直線コネクタ 87"/>
        <xdr:cNvCxnSpPr/>
      </xdr:nvCxnSpPr>
      <xdr:spPr>
        <a:xfrm>
          <a:off x="2527300" y="523038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5503</xdr:rowOff>
    </xdr:from>
    <xdr:to>
      <xdr:col>7</xdr:col>
      <xdr:colOff>187325</xdr:colOff>
      <xdr:row>30</xdr:row>
      <xdr:rowOff>107103</xdr:rowOff>
    </xdr:to>
    <xdr:sp macro="" textlink="">
      <xdr:nvSpPr>
        <xdr:cNvPr id="89" name="楕円 88"/>
        <xdr:cNvSpPr/>
      </xdr:nvSpPr>
      <xdr:spPr>
        <a:xfrm>
          <a:off x="1714500" y="51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56303</xdr:rowOff>
    </xdr:from>
    <xdr:to>
      <xdr:col>11</xdr:col>
      <xdr:colOff>136525</xdr:colOff>
      <xdr:row>30</xdr:row>
      <xdr:rowOff>86889</xdr:rowOff>
    </xdr:to>
    <xdr:cxnSp macro="">
      <xdr:nvCxnSpPr>
        <xdr:cNvPr id="90" name="直線コネクタ 89"/>
        <xdr:cNvCxnSpPr/>
      </xdr:nvCxnSpPr>
      <xdr:spPr>
        <a:xfrm>
          <a:off x="1765300" y="5199803"/>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xdr:cNvSpPr txBox="1"/>
      </xdr:nvSpPr>
      <xdr:spPr>
        <a:xfrm>
          <a:off x="3836044" y="534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92" name="n_2aveValue有形固定資産減価償却率"/>
        <xdr:cNvSpPr txBox="1"/>
      </xdr:nvSpPr>
      <xdr:spPr>
        <a:xfrm>
          <a:off x="3086744" y="533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xdr:cNvSpPr txBox="1"/>
      </xdr:nvSpPr>
      <xdr:spPr>
        <a:xfrm>
          <a:off x="2324744" y="532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4" name="n_4aveValue有形固定資産減価償却率"/>
        <xdr:cNvSpPr txBox="1"/>
      </xdr:nvSpPr>
      <xdr:spPr>
        <a:xfrm>
          <a:off x="1562744" y="531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01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mainValue有形固定資産減価償却率"/>
        <xdr:cNvSpPr txBox="1"/>
      </xdr:nvSpPr>
      <xdr:spPr>
        <a:xfrm>
          <a:off x="3086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154216</xdr:rowOff>
    </xdr:from>
    <xdr:ext cx="405111" cy="259045"/>
    <xdr:sp macro="" textlink="">
      <xdr:nvSpPr>
        <xdr:cNvPr id="97" name="n_3mainValue有形固定資産減価償却率"/>
        <xdr:cNvSpPr txBox="1"/>
      </xdr:nvSpPr>
      <xdr:spPr>
        <a:xfrm>
          <a:off x="2324744" y="49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123630</xdr:rowOff>
    </xdr:from>
    <xdr:ext cx="405111" cy="259045"/>
    <xdr:sp macro="" textlink="">
      <xdr:nvSpPr>
        <xdr:cNvPr id="98" name="n_4mainValue有形固定資産減価償却率"/>
        <xdr:cNvSpPr txBox="1"/>
      </xdr:nvSpPr>
      <xdr:spPr>
        <a:xfrm>
          <a:off x="1562744" y="4924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債務償還比率は、令和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類似団体内平均値と比較して</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状況となった</a:t>
          </a:r>
          <a:r>
            <a:rPr lang="ja-JP" altLang="ja-JP" sz="1100" b="0" i="0" baseline="0">
              <a:solidFill>
                <a:schemeClr val="dk1"/>
              </a:solidFill>
              <a:effectLst/>
              <a:latin typeface="+mn-lt"/>
              <a:ea typeface="+mn-ea"/>
              <a:cs typeface="+mn-cs"/>
            </a:rPr>
            <a:t>。今後も事務事業の見直しを図るとともに、公共施設等個別施設計画に基づく公共施設再編により、適正な施設管理を行い、経常経費の削減等に努める。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xdr:cNvCxnSpPr/>
      </xdr:nvCxnSpPr>
      <xdr:spPr>
        <a:xfrm flipV="1">
          <a:off x="14793595" y="4541308"/>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xdr:cNvSpPr txBox="1"/>
      </xdr:nvSpPr>
      <xdr:spPr>
        <a:xfrm>
          <a:off x="14846300" y="58394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xdr:cNvCxnSpPr/>
      </xdr:nvCxnSpPr>
      <xdr:spPr>
        <a:xfrm>
          <a:off x="14706600" y="583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xdr:cNvSpPr txBox="1"/>
      </xdr:nvSpPr>
      <xdr:spPr>
        <a:xfrm>
          <a:off x="14846300" y="5007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xdr:cNvSpPr/>
      </xdr:nvSpPr>
      <xdr:spPr>
        <a:xfrm>
          <a:off x="14744700" y="51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xdr:cNvSpPr/>
      </xdr:nvSpPr>
      <xdr:spPr>
        <a:xfrm>
          <a:off x="14033500" y="511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xdr:cNvSpPr/>
      </xdr:nvSpPr>
      <xdr:spPr>
        <a:xfrm>
          <a:off x="13271500" y="529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xdr:cNvSpPr/>
      </xdr:nvSpPr>
      <xdr:spPr>
        <a:xfrm>
          <a:off x="12509500" y="53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xdr:cNvSpPr/>
      </xdr:nvSpPr>
      <xdr:spPr>
        <a:xfrm>
          <a:off x="11747500" y="532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132045</xdr:rowOff>
    </xdr:from>
    <xdr:to>
      <xdr:col>76</xdr:col>
      <xdr:colOff>73025</xdr:colOff>
      <xdr:row>31</xdr:row>
      <xdr:rowOff>62195</xdr:rowOff>
    </xdr:to>
    <xdr:sp macro="" textlink="">
      <xdr:nvSpPr>
        <xdr:cNvPr id="143" name="楕円 142"/>
        <xdr:cNvSpPr/>
      </xdr:nvSpPr>
      <xdr:spPr>
        <a:xfrm>
          <a:off x="14744700" y="5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110472</xdr:rowOff>
    </xdr:from>
    <xdr:ext cx="469744" cy="259045"/>
    <xdr:sp macro="" textlink="">
      <xdr:nvSpPr>
        <xdr:cNvPr id="144" name="債務償還比率該当値テキスト"/>
        <xdr:cNvSpPr txBox="1"/>
      </xdr:nvSpPr>
      <xdr:spPr>
        <a:xfrm>
          <a:off x="14846300" y="52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116501</xdr:rowOff>
    </xdr:from>
    <xdr:to>
      <xdr:col>72</xdr:col>
      <xdr:colOff>123825</xdr:colOff>
      <xdr:row>30</xdr:row>
      <xdr:rowOff>46651</xdr:rowOff>
    </xdr:to>
    <xdr:sp macro="" textlink="">
      <xdr:nvSpPr>
        <xdr:cNvPr id="145" name="楕円 144"/>
        <xdr:cNvSpPr/>
      </xdr:nvSpPr>
      <xdr:spPr>
        <a:xfrm>
          <a:off x="14033500" y="50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167301</xdr:rowOff>
    </xdr:from>
    <xdr:to>
      <xdr:col>76</xdr:col>
      <xdr:colOff>22225</xdr:colOff>
      <xdr:row>31</xdr:row>
      <xdr:rowOff>11395</xdr:rowOff>
    </xdr:to>
    <xdr:cxnSp macro="">
      <xdr:nvCxnSpPr>
        <xdr:cNvPr id="146" name="直線コネクタ 145"/>
        <xdr:cNvCxnSpPr/>
      </xdr:nvCxnSpPr>
      <xdr:spPr>
        <a:xfrm>
          <a:off x="14084300" y="5139351"/>
          <a:ext cx="7112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134924</xdr:rowOff>
    </xdr:from>
    <xdr:to>
      <xdr:col>68</xdr:col>
      <xdr:colOff>123825</xdr:colOff>
      <xdr:row>31</xdr:row>
      <xdr:rowOff>65074</xdr:rowOff>
    </xdr:to>
    <xdr:sp macro="" textlink="">
      <xdr:nvSpPr>
        <xdr:cNvPr id="147" name="楕円 146"/>
        <xdr:cNvSpPr/>
      </xdr:nvSpPr>
      <xdr:spPr>
        <a:xfrm>
          <a:off x="13271500" y="52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167301</xdr:rowOff>
    </xdr:from>
    <xdr:to>
      <xdr:col>72</xdr:col>
      <xdr:colOff>73025</xdr:colOff>
      <xdr:row>31</xdr:row>
      <xdr:rowOff>14274</xdr:rowOff>
    </xdr:to>
    <xdr:cxnSp macro="">
      <xdr:nvCxnSpPr>
        <xdr:cNvPr id="148" name="直線コネクタ 147"/>
        <xdr:cNvCxnSpPr/>
      </xdr:nvCxnSpPr>
      <xdr:spPr>
        <a:xfrm flipV="1">
          <a:off x="13322300" y="5139351"/>
          <a:ext cx="762000" cy="18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37839</xdr:rowOff>
    </xdr:from>
    <xdr:to>
      <xdr:col>64</xdr:col>
      <xdr:colOff>123825</xdr:colOff>
      <xdr:row>31</xdr:row>
      <xdr:rowOff>139439</xdr:rowOff>
    </xdr:to>
    <xdr:sp macro="" textlink="">
      <xdr:nvSpPr>
        <xdr:cNvPr id="149" name="楕円 148"/>
        <xdr:cNvSpPr/>
      </xdr:nvSpPr>
      <xdr:spPr>
        <a:xfrm>
          <a:off x="12509500" y="535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14274</xdr:rowOff>
    </xdr:from>
    <xdr:to>
      <xdr:col>68</xdr:col>
      <xdr:colOff>73025</xdr:colOff>
      <xdr:row>31</xdr:row>
      <xdr:rowOff>88639</xdr:rowOff>
    </xdr:to>
    <xdr:cxnSp macro="">
      <xdr:nvCxnSpPr>
        <xdr:cNvPr id="150" name="直線コネクタ 149"/>
        <xdr:cNvCxnSpPr/>
      </xdr:nvCxnSpPr>
      <xdr:spPr>
        <a:xfrm flipV="1">
          <a:off x="12560300" y="5329224"/>
          <a:ext cx="762000" cy="7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22966</xdr:rowOff>
    </xdr:from>
    <xdr:to>
      <xdr:col>60</xdr:col>
      <xdr:colOff>123825</xdr:colOff>
      <xdr:row>31</xdr:row>
      <xdr:rowOff>124566</xdr:rowOff>
    </xdr:to>
    <xdr:sp macro="" textlink="">
      <xdr:nvSpPr>
        <xdr:cNvPr id="151" name="楕円 150"/>
        <xdr:cNvSpPr/>
      </xdr:nvSpPr>
      <xdr:spPr>
        <a:xfrm>
          <a:off x="11747500" y="53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73766</xdr:rowOff>
    </xdr:from>
    <xdr:to>
      <xdr:col>64</xdr:col>
      <xdr:colOff>73025</xdr:colOff>
      <xdr:row>31</xdr:row>
      <xdr:rowOff>88639</xdr:rowOff>
    </xdr:to>
    <xdr:cxnSp macro="">
      <xdr:nvCxnSpPr>
        <xdr:cNvPr id="152" name="直線コネクタ 151"/>
        <xdr:cNvCxnSpPr/>
      </xdr:nvCxnSpPr>
      <xdr:spPr>
        <a:xfrm>
          <a:off x="11798300" y="5388716"/>
          <a:ext cx="762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xdr:cNvSpPr txBox="1"/>
      </xdr:nvSpPr>
      <xdr:spPr>
        <a:xfrm>
          <a:off x="13836727" y="5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68915</xdr:rowOff>
    </xdr:from>
    <xdr:ext cx="469744" cy="259045"/>
    <xdr:sp macro="" textlink="">
      <xdr:nvSpPr>
        <xdr:cNvPr id="154" name="n_2aveValue債務償還比率"/>
        <xdr:cNvSpPr txBox="1"/>
      </xdr:nvSpPr>
      <xdr:spPr>
        <a:xfrm>
          <a:off x="13087427" y="538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xdr:cNvSpPr txBox="1"/>
      </xdr:nvSpPr>
      <xdr:spPr>
        <a:xfrm>
          <a:off x="12325427" y="512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xdr:cNvSpPr txBox="1"/>
      </xdr:nvSpPr>
      <xdr:spPr>
        <a:xfrm>
          <a:off x="11563427" y="509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63178</xdr:rowOff>
    </xdr:from>
    <xdr:ext cx="469744" cy="259045"/>
    <xdr:sp macro="" textlink="">
      <xdr:nvSpPr>
        <xdr:cNvPr id="157" name="n_1mainValue債務償還比率"/>
        <xdr:cNvSpPr txBox="1"/>
      </xdr:nvSpPr>
      <xdr:spPr>
        <a:xfrm>
          <a:off x="13836727" y="486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81601</xdr:rowOff>
    </xdr:from>
    <xdr:ext cx="469744" cy="259045"/>
    <xdr:sp macro="" textlink="">
      <xdr:nvSpPr>
        <xdr:cNvPr id="158" name="n_2mainValue債務償還比率"/>
        <xdr:cNvSpPr txBox="1"/>
      </xdr:nvSpPr>
      <xdr:spPr>
        <a:xfrm>
          <a:off x="13087427" y="50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130566</xdr:rowOff>
    </xdr:from>
    <xdr:ext cx="469744" cy="259045"/>
    <xdr:sp macro="" textlink="">
      <xdr:nvSpPr>
        <xdr:cNvPr id="159" name="n_3mainValue債務償還比率"/>
        <xdr:cNvSpPr txBox="1"/>
      </xdr:nvSpPr>
      <xdr:spPr>
        <a:xfrm>
          <a:off x="12325427" y="544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115693</xdr:rowOff>
    </xdr:from>
    <xdr:ext cx="469744" cy="259045"/>
    <xdr:sp macro="" textlink="">
      <xdr:nvSpPr>
        <xdr:cNvPr id="160" name="n_4mainValue債務償還比率"/>
        <xdr:cNvSpPr txBox="1"/>
      </xdr:nvSpPr>
      <xdr:spPr>
        <a:xfrm>
          <a:off x="11563427" y="5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3" name="楕円 72"/>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38752</xdr:rowOff>
    </xdr:from>
    <xdr:ext cx="405111" cy="259045"/>
    <xdr:sp macro="" textlink="">
      <xdr:nvSpPr>
        <xdr:cNvPr id="74" name="【道路】&#10;有形固定資産減価償却率該当値テキスト"/>
        <xdr:cNvSpPr txBox="1"/>
      </xdr:nvSpPr>
      <xdr:spPr>
        <a:xfrm>
          <a:off x="4673600" y="638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66675</xdr:rowOff>
    </xdr:to>
    <xdr:cxnSp macro="">
      <xdr:nvCxnSpPr>
        <xdr:cNvPr id="76" name="直線コネクタ 75"/>
        <xdr:cNvCxnSpPr/>
      </xdr:nvCxnSpPr>
      <xdr:spPr>
        <a:xfrm>
          <a:off x="3797300" y="65493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34290</xdr:rowOff>
    </xdr:to>
    <xdr:cxnSp macro="">
      <xdr:nvCxnSpPr>
        <xdr:cNvPr id="78" name="直線コネクタ 77"/>
        <xdr:cNvCxnSpPr/>
      </xdr:nvCxnSpPr>
      <xdr:spPr>
        <a:xfrm>
          <a:off x="2908300" y="651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131445</xdr:rowOff>
    </xdr:from>
    <xdr:to>
      <xdr:col>15</xdr:col>
      <xdr:colOff>50800</xdr:colOff>
      <xdr:row>37</xdr:row>
      <xdr:rowOff>167640</xdr:rowOff>
    </xdr:to>
    <xdr:cxnSp macro="">
      <xdr:nvCxnSpPr>
        <xdr:cNvPr id="80" name="直線コネクタ 79"/>
        <xdr:cNvCxnSpPr/>
      </xdr:nvCxnSpPr>
      <xdr:spPr>
        <a:xfrm>
          <a:off x="2019300" y="6475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131445</xdr:rowOff>
    </xdr:to>
    <xdr:cxnSp macro="">
      <xdr:nvCxnSpPr>
        <xdr:cNvPr id="82" name="直線コネクタ 81"/>
        <xdr:cNvCxnSpPr/>
      </xdr:nvCxnSpPr>
      <xdr:spPr>
        <a:xfrm>
          <a:off x="1130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101617</xdr:rowOff>
    </xdr:from>
    <xdr:ext cx="405111" cy="259045"/>
    <xdr:sp macro="" textlink="">
      <xdr:nvSpPr>
        <xdr:cNvPr id="87" name="n_1mainValue【道路】&#10;有形固定資産減価償却率"/>
        <xdr:cNvSpPr txBox="1"/>
      </xdr:nvSpPr>
      <xdr:spPr>
        <a:xfrm>
          <a:off x="3582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15029</xdr:rowOff>
    </xdr:from>
    <xdr:ext cx="534377" cy="259045"/>
    <xdr:sp macro="" textlink="">
      <xdr:nvSpPr>
        <xdr:cNvPr id="117" name="【道路】&#10;一人当たり延長平均値テキスト"/>
        <xdr:cNvSpPr txBox="1"/>
      </xdr:nvSpPr>
      <xdr:spPr>
        <a:xfrm>
          <a:off x="10515600" y="6701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79332</xdr:rowOff>
    </xdr:from>
    <xdr:to>
      <xdr:col>55</xdr:col>
      <xdr:colOff>50800</xdr:colOff>
      <xdr:row>41</xdr:row>
      <xdr:rowOff>9482</xdr:rowOff>
    </xdr:to>
    <xdr:sp macro="" textlink="">
      <xdr:nvSpPr>
        <xdr:cNvPr id="128" name="楕円 127"/>
        <xdr:cNvSpPr/>
      </xdr:nvSpPr>
      <xdr:spPr>
        <a:xfrm>
          <a:off x="10426700" y="69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57759</xdr:rowOff>
    </xdr:from>
    <xdr:ext cx="534377" cy="259045"/>
    <xdr:sp macro="" textlink="">
      <xdr:nvSpPr>
        <xdr:cNvPr id="129" name="【道路】&#10;一人当たり延長該当値テキスト"/>
        <xdr:cNvSpPr txBox="1"/>
      </xdr:nvSpPr>
      <xdr:spPr>
        <a:xfrm>
          <a:off x="10515600" y="69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83427</xdr:rowOff>
    </xdr:from>
    <xdr:to>
      <xdr:col>50</xdr:col>
      <xdr:colOff>165100</xdr:colOff>
      <xdr:row>41</xdr:row>
      <xdr:rowOff>13577</xdr:rowOff>
    </xdr:to>
    <xdr:sp macro="" textlink="">
      <xdr:nvSpPr>
        <xdr:cNvPr id="130" name="楕円 129"/>
        <xdr:cNvSpPr/>
      </xdr:nvSpPr>
      <xdr:spPr>
        <a:xfrm>
          <a:off x="9588500" y="69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130132</xdr:rowOff>
    </xdr:from>
    <xdr:to>
      <xdr:col>55</xdr:col>
      <xdr:colOff>0</xdr:colOff>
      <xdr:row>40</xdr:row>
      <xdr:rowOff>134227</xdr:rowOff>
    </xdr:to>
    <xdr:cxnSp macro="">
      <xdr:nvCxnSpPr>
        <xdr:cNvPr id="131" name="直線コネクタ 130"/>
        <xdr:cNvCxnSpPr/>
      </xdr:nvCxnSpPr>
      <xdr:spPr>
        <a:xfrm flipV="1">
          <a:off x="9639300" y="6988132"/>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86637</xdr:rowOff>
    </xdr:from>
    <xdr:to>
      <xdr:col>46</xdr:col>
      <xdr:colOff>38100</xdr:colOff>
      <xdr:row>41</xdr:row>
      <xdr:rowOff>16787</xdr:rowOff>
    </xdr:to>
    <xdr:sp macro="" textlink="">
      <xdr:nvSpPr>
        <xdr:cNvPr id="132" name="楕円 131"/>
        <xdr:cNvSpPr/>
      </xdr:nvSpPr>
      <xdr:spPr>
        <a:xfrm>
          <a:off x="8699500" y="69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134227</xdr:rowOff>
    </xdr:from>
    <xdr:to>
      <xdr:col>50</xdr:col>
      <xdr:colOff>114300</xdr:colOff>
      <xdr:row>40</xdr:row>
      <xdr:rowOff>137437</xdr:rowOff>
    </xdr:to>
    <xdr:cxnSp macro="">
      <xdr:nvCxnSpPr>
        <xdr:cNvPr id="133" name="直線コネクタ 132"/>
        <xdr:cNvCxnSpPr/>
      </xdr:nvCxnSpPr>
      <xdr:spPr>
        <a:xfrm flipV="1">
          <a:off x="8750300" y="6992227"/>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88585</xdr:rowOff>
    </xdr:from>
    <xdr:to>
      <xdr:col>41</xdr:col>
      <xdr:colOff>101600</xdr:colOff>
      <xdr:row>41</xdr:row>
      <xdr:rowOff>18735</xdr:rowOff>
    </xdr:to>
    <xdr:sp macro="" textlink="">
      <xdr:nvSpPr>
        <xdr:cNvPr id="134" name="楕円 133"/>
        <xdr:cNvSpPr/>
      </xdr:nvSpPr>
      <xdr:spPr>
        <a:xfrm>
          <a:off x="7810500" y="69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137437</xdr:rowOff>
    </xdr:from>
    <xdr:to>
      <xdr:col>45</xdr:col>
      <xdr:colOff>177800</xdr:colOff>
      <xdr:row>40</xdr:row>
      <xdr:rowOff>139385</xdr:rowOff>
    </xdr:to>
    <xdr:cxnSp macro="">
      <xdr:nvCxnSpPr>
        <xdr:cNvPr id="135" name="直線コネクタ 134"/>
        <xdr:cNvCxnSpPr/>
      </xdr:nvCxnSpPr>
      <xdr:spPr>
        <a:xfrm flipV="1">
          <a:off x="7861300" y="6995437"/>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91703</xdr:rowOff>
    </xdr:from>
    <xdr:to>
      <xdr:col>36</xdr:col>
      <xdr:colOff>165100</xdr:colOff>
      <xdr:row>41</xdr:row>
      <xdr:rowOff>21853</xdr:rowOff>
    </xdr:to>
    <xdr:sp macro="" textlink="">
      <xdr:nvSpPr>
        <xdr:cNvPr id="136" name="楕円 135"/>
        <xdr:cNvSpPr/>
      </xdr:nvSpPr>
      <xdr:spPr>
        <a:xfrm>
          <a:off x="6921500" y="69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139385</xdr:rowOff>
    </xdr:from>
    <xdr:to>
      <xdr:col>41</xdr:col>
      <xdr:colOff>50800</xdr:colOff>
      <xdr:row>40</xdr:row>
      <xdr:rowOff>142503</xdr:rowOff>
    </xdr:to>
    <xdr:cxnSp macro="">
      <xdr:nvCxnSpPr>
        <xdr:cNvPr id="137" name="直線コネクタ 136"/>
        <xdr:cNvCxnSpPr/>
      </xdr:nvCxnSpPr>
      <xdr:spPr>
        <a:xfrm flipV="1">
          <a:off x="6972300" y="6997385"/>
          <a:ext cx="8890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116872</xdr:rowOff>
    </xdr:from>
    <xdr:ext cx="534377" cy="259045"/>
    <xdr:sp macro="" textlink="">
      <xdr:nvSpPr>
        <xdr:cNvPr id="138" name="n_1aveValue【道路】&#10;一人当たり延長"/>
        <xdr:cNvSpPr txBox="1"/>
      </xdr:nvSpPr>
      <xdr:spPr>
        <a:xfrm>
          <a:off x="9359411" y="66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132883</xdr:rowOff>
    </xdr:from>
    <xdr:ext cx="534377" cy="259045"/>
    <xdr:sp macro="" textlink="">
      <xdr:nvSpPr>
        <xdr:cNvPr id="139" name="n_2aveValue【道路】&#10;一人当たり延長"/>
        <xdr:cNvSpPr txBox="1"/>
      </xdr:nvSpPr>
      <xdr:spPr>
        <a:xfrm>
          <a:off x="8483111" y="664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137017</xdr:rowOff>
    </xdr:from>
    <xdr:ext cx="534377" cy="259045"/>
    <xdr:sp macro="" textlink="">
      <xdr:nvSpPr>
        <xdr:cNvPr id="140" name="n_3aveValue【道路】&#10;一人当たり延長"/>
        <xdr:cNvSpPr txBox="1"/>
      </xdr:nvSpPr>
      <xdr:spPr>
        <a:xfrm>
          <a:off x="7594111" y="665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xdr:cNvSpPr txBox="1"/>
      </xdr:nvSpPr>
      <xdr:spPr>
        <a:xfrm>
          <a:off x="6705111" y="66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4704</xdr:rowOff>
    </xdr:from>
    <xdr:ext cx="534377" cy="259045"/>
    <xdr:sp macro="" textlink="">
      <xdr:nvSpPr>
        <xdr:cNvPr id="142" name="n_1mainValue【道路】&#10;一人当たり延長"/>
        <xdr:cNvSpPr txBox="1"/>
      </xdr:nvSpPr>
      <xdr:spPr>
        <a:xfrm>
          <a:off x="9359411" y="70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7914</xdr:rowOff>
    </xdr:from>
    <xdr:ext cx="534377" cy="259045"/>
    <xdr:sp macro="" textlink="">
      <xdr:nvSpPr>
        <xdr:cNvPr id="143" name="n_2mainValue【道路】&#10;一人当たり延長"/>
        <xdr:cNvSpPr txBox="1"/>
      </xdr:nvSpPr>
      <xdr:spPr>
        <a:xfrm>
          <a:off x="8483111" y="70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9862</xdr:rowOff>
    </xdr:from>
    <xdr:ext cx="534377" cy="259045"/>
    <xdr:sp macro="" textlink="">
      <xdr:nvSpPr>
        <xdr:cNvPr id="144" name="n_3mainValue【道路】&#10;一人当たり延長"/>
        <xdr:cNvSpPr txBox="1"/>
      </xdr:nvSpPr>
      <xdr:spPr>
        <a:xfrm>
          <a:off x="7594111" y="70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12980</xdr:rowOff>
    </xdr:from>
    <xdr:ext cx="534377" cy="259045"/>
    <xdr:sp macro="" textlink="">
      <xdr:nvSpPr>
        <xdr:cNvPr id="145" name="n_4mainValue【道路】&#10;一人当たり延長"/>
        <xdr:cNvSpPr txBox="1"/>
      </xdr:nvSpPr>
      <xdr:spPr>
        <a:xfrm>
          <a:off x="6705111" y="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149696</xdr:rowOff>
    </xdr:from>
    <xdr:ext cx="405111" cy="259045"/>
    <xdr:sp macro="" textlink="">
      <xdr:nvSpPr>
        <xdr:cNvPr id="176" name="【橋りょう・トンネル】&#10;有形固定資産減価償却率平均値テキスト"/>
        <xdr:cNvSpPr txBox="1"/>
      </xdr:nvSpPr>
      <xdr:spPr>
        <a:xfrm>
          <a:off x="4673600" y="1043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7" name="楕円 186"/>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88" name="【橋りょう・トンネル】&#10;有形固定資産減価償却率該当値テキスト"/>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150041</xdr:rowOff>
    </xdr:from>
    <xdr:to>
      <xdr:col>20</xdr:col>
      <xdr:colOff>38100</xdr:colOff>
      <xdr:row>61</xdr:row>
      <xdr:rowOff>80191</xdr:rowOff>
    </xdr:to>
    <xdr:sp macro="" textlink="">
      <xdr:nvSpPr>
        <xdr:cNvPr id="189" name="楕円 188"/>
        <xdr:cNvSpPr/>
      </xdr:nvSpPr>
      <xdr:spPr>
        <a:xfrm>
          <a:off x="3746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29391</xdr:rowOff>
    </xdr:from>
    <xdr:to>
      <xdr:col>24</xdr:col>
      <xdr:colOff>63500</xdr:colOff>
      <xdr:row>61</xdr:row>
      <xdr:rowOff>47353</xdr:rowOff>
    </xdr:to>
    <xdr:cxnSp macro="">
      <xdr:nvCxnSpPr>
        <xdr:cNvPr id="190" name="直線コネクタ 189"/>
        <xdr:cNvCxnSpPr/>
      </xdr:nvCxnSpPr>
      <xdr:spPr>
        <a:xfrm>
          <a:off x="3797300" y="1048784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127181</xdr:rowOff>
    </xdr:from>
    <xdr:to>
      <xdr:col>15</xdr:col>
      <xdr:colOff>101600</xdr:colOff>
      <xdr:row>61</xdr:row>
      <xdr:rowOff>57331</xdr:rowOff>
    </xdr:to>
    <xdr:sp macro="" textlink="">
      <xdr:nvSpPr>
        <xdr:cNvPr id="191" name="楕円 190"/>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61</xdr:row>
      <xdr:rowOff>29391</xdr:rowOff>
    </xdr:to>
    <xdr:cxnSp macro="">
      <xdr:nvCxnSpPr>
        <xdr:cNvPr id="192" name="直線コネクタ 191"/>
        <xdr:cNvCxnSpPr/>
      </xdr:nvCxnSpPr>
      <xdr:spPr>
        <a:xfrm>
          <a:off x="2908300" y="104649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xdr:cNvSpPr/>
      </xdr:nvSpPr>
      <xdr:spPr>
        <a:xfrm>
          <a:off x="1968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6531</xdr:rowOff>
    </xdr:to>
    <xdr:cxnSp macro="">
      <xdr:nvCxnSpPr>
        <xdr:cNvPr id="194" name="直線コネクタ 193"/>
        <xdr:cNvCxnSpPr/>
      </xdr:nvCxnSpPr>
      <xdr:spPr>
        <a:xfrm>
          <a:off x="2019300" y="1043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148590</xdr:rowOff>
    </xdr:to>
    <xdr:cxnSp macro="">
      <xdr:nvCxnSpPr>
        <xdr:cNvPr id="196" name="直線コネクタ 195"/>
        <xdr:cNvCxnSpPr/>
      </xdr:nvCxnSpPr>
      <xdr:spPr>
        <a:xfrm>
          <a:off x="1130300" y="1041109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199" name="n_3aveValue【橋りょう・トンネル】&#10;有形固定資産減価償却率"/>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71318</xdr:rowOff>
    </xdr:from>
    <xdr:ext cx="405111" cy="259045"/>
    <xdr:sp macro="" textlink="">
      <xdr:nvSpPr>
        <xdr:cNvPr id="201" name="n_1mainValue【橋りょう・トンネ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2" name="n_2mainValue【橋りょう・トンネル】&#10;有形固定資産減価償却率"/>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main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10515600" y="10678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66552</xdr:rowOff>
    </xdr:from>
    <xdr:to>
      <xdr:col>55</xdr:col>
      <xdr:colOff>50800</xdr:colOff>
      <xdr:row>62</xdr:row>
      <xdr:rowOff>168152</xdr:rowOff>
    </xdr:to>
    <xdr:sp macro="" textlink="">
      <xdr:nvSpPr>
        <xdr:cNvPr id="244" name="楕円 243"/>
        <xdr:cNvSpPr/>
      </xdr:nvSpPr>
      <xdr:spPr>
        <a:xfrm>
          <a:off x="10426700" y="10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89429</xdr:rowOff>
    </xdr:from>
    <xdr:ext cx="599010" cy="259045"/>
    <xdr:sp macro="" textlink="">
      <xdr:nvSpPr>
        <xdr:cNvPr id="245" name="【橋りょう・トンネル】&#10;一人当たり有形固定資産（償却資産）額該当値テキスト"/>
        <xdr:cNvSpPr txBox="1"/>
      </xdr:nvSpPr>
      <xdr:spPr>
        <a:xfrm>
          <a:off x="10515600" y="10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73220</xdr:rowOff>
    </xdr:from>
    <xdr:to>
      <xdr:col>50</xdr:col>
      <xdr:colOff>165100</xdr:colOff>
      <xdr:row>63</xdr:row>
      <xdr:rowOff>3370</xdr:rowOff>
    </xdr:to>
    <xdr:sp macro="" textlink="">
      <xdr:nvSpPr>
        <xdr:cNvPr id="246" name="楕円 245"/>
        <xdr:cNvSpPr/>
      </xdr:nvSpPr>
      <xdr:spPr>
        <a:xfrm>
          <a:off x="9588500" y="107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117352</xdr:rowOff>
    </xdr:from>
    <xdr:to>
      <xdr:col>55</xdr:col>
      <xdr:colOff>0</xdr:colOff>
      <xdr:row>62</xdr:row>
      <xdr:rowOff>124020</xdr:rowOff>
    </xdr:to>
    <xdr:cxnSp macro="">
      <xdr:nvCxnSpPr>
        <xdr:cNvPr id="247" name="直線コネクタ 246"/>
        <xdr:cNvCxnSpPr/>
      </xdr:nvCxnSpPr>
      <xdr:spPr>
        <a:xfrm flipV="1">
          <a:off x="9639300" y="10747252"/>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78741</xdr:rowOff>
    </xdr:from>
    <xdr:to>
      <xdr:col>46</xdr:col>
      <xdr:colOff>38100</xdr:colOff>
      <xdr:row>63</xdr:row>
      <xdr:rowOff>8891</xdr:rowOff>
    </xdr:to>
    <xdr:sp macro="" textlink="">
      <xdr:nvSpPr>
        <xdr:cNvPr id="248" name="楕円 247"/>
        <xdr:cNvSpPr/>
      </xdr:nvSpPr>
      <xdr:spPr>
        <a:xfrm>
          <a:off x="8699500" y="107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124020</xdr:rowOff>
    </xdr:from>
    <xdr:to>
      <xdr:col>50</xdr:col>
      <xdr:colOff>114300</xdr:colOff>
      <xdr:row>62</xdr:row>
      <xdr:rowOff>129541</xdr:rowOff>
    </xdr:to>
    <xdr:cxnSp macro="">
      <xdr:nvCxnSpPr>
        <xdr:cNvPr id="249" name="直線コネクタ 248"/>
        <xdr:cNvCxnSpPr/>
      </xdr:nvCxnSpPr>
      <xdr:spPr>
        <a:xfrm flipV="1">
          <a:off x="8750300" y="10753920"/>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82979</xdr:rowOff>
    </xdr:from>
    <xdr:to>
      <xdr:col>41</xdr:col>
      <xdr:colOff>101600</xdr:colOff>
      <xdr:row>63</xdr:row>
      <xdr:rowOff>13129</xdr:rowOff>
    </xdr:to>
    <xdr:sp macro="" textlink="">
      <xdr:nvSpPr>
        <xdr:cNvPr id="250" name="楕円 249"/>
        <xdr:cNvSpPr/>
      </xdr:nvSpPr>
      <xdr:spPr>
        <a:xfrm>
          <a:off x="7810500" y="1071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129541</xdr:rowOff>
    </xdr:from>
    <xdr:to>
      <xdr:col>45</xdr:col>
      <xdr:colOff>177800</xdr:colOff>
      <xdr:row>62</xdr:row>
      <xdr:rowOff>133779</xdr:rowOff>
    </xdr:to>
    <xdr:cxnSp macro="">
      <xdr:nvCxnSpPr>
        <xdr:cNvPr id="251" name="直線コネクタ 250"/>
        <xdr:cNvCxnSpPr/>
      </xdr:nvCxnSpPr>
      <xdr:spPr>
        <a:xfrm flipV="1">
          <a:off x="7861300" y="10759441"/>
          <a:ext cx="889000" cy="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89316</xdr:rowOff>
    </xdr:from>
    <xdr:to>
      <xdr:col>36</xdr:col>
      <xdr:colOff>165100</xdr:colOff>
      <xdr:row>63</xdr:row>
      <xdr:rowOff>19466</xdr:rowOff>
    </xdr:to>
    <xdr:sp macro="" textlink="">
      <xdr:nvSpPr>
        <xdr:cNvPr id="252" name="楕円 251"/>
        <xdr:cNvSpPr/>
      </xdr:nvSpPr>
      <xdr:spPr>
        <a:xfrm>
          <a:off x="6921500" y="107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133779</xdr:rowOff>
    </xdr:from>
    <xdr:to>
      <xdr:col>41</xdr:col>
      <xdr:colOff>50800</xdr:colOff>
      <xdr:row>62</xdr:row>
      <xdr:rowOff>140116</xdr:rowOff>
    </xdr:to>
    <xdr:cxnSp macro="">
      <xdr:nvCxnSpPr>
        <xdr:cNvPr id="253" name="直線コネクタ 252"/>
        <xdr:cNvCxnSpPr/>
      </xdr:nvCxnSpPr>
      <xdr:spPr>
        <a:xfrm flipV="1">
          <a:off x="6972300" y="10763679"/>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9327095" y="10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xdr:cNvSpPr txBox="1"/>
      </xdr:nvSpPr>
      <xdr:spPr>
        <a:xfrm>
          <a:off x="84507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xdr:cNvSpPr txBox="1"/>
      </xdr:nvSpPr>
      <xdr:spPr>
        <a:xfrm>
          <a:off x="7561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xdr:cNvSpPr txBox="1"/>
      </xdr:nvSpPr>
      <xdr:spPr>
        <a:xfrm>
          <a:off x="6672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19897</xdr:rowOff>
    </xdr:from>
    <xdr:ext cx="599010" cy="259045"/>
    <xdr:sp macro="" textlink="">
      <xdr:nvSpPr>
        <xdr:cNvPr id="258" name="n_1mainValue【橋りょう・トンネル】&#10;一人当たり有形固定資産（償却資産）額"/>
        <xdr:cNvSpPr txBox="1"/>
      </xdr:nvSpPr>
      <xdr:spPr>
        <a:xfrm>
          <a:off x="9327095" y="1047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25418</xdr:rowOff>
    </xdr:from>
    <xdr:ext cx="599010" cy="259045"/>
    <xdr:sp macro="" textlink="">
      <xdr:nvSpPr>
        <xdr:cNvPr id="259" name="n_2mainValue【橋りょう・トンネル】&#10;一人当たり有形固定資産（償却資産）額"/>
        <xdr:cNvSpPr txBox="1"/>
      </xdr:nvSpPr>
      <xdr:spPr>
        <a:xfrm>
          <a:off x="8450795" y="104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29656</xdr:rowOff>
    </xdr:from>
    <xdr:ext cx="599010" cy="259045"/>
    <xdr:sp macro="" textlink="">
      <xdr:nvSpPr>
        <xdr:cNvPr id="260" name="n_3mainValue【橋りょう・トンネル】&#10;一人当たり有形固定資産（償却資産）額"/>
        <xdr:cNvSpPr txBox="1"/>
      </xdr:nvSpPr>
      <xdr:spPr>
        <a:xfrm>
          <a:off x="7561795" y="10488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35993</xdr:rowOff>
    </xdr:from>
    <xdr:ext cx="599010" cy="259045"/>
    <xdr:sp macro="" textlink="">
      <xdr:nvSpPr>
        <xdr:cNvPr id="261" name="n_4mainValue【橋りょう・トンネル】&#10;一人当たり有形固定資産（償却資産）額"/>
        <xdr:cNvSpPr txBox="1"/>
      </xdr:nvSpPr>
      <xdr:spPr>
        <a:xfrm>
          <a:off x="6672795" y="1049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2" name="楕円 301"/>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3" name="【公営住宅】&#10;有形固定資産減価償却率該当値テキスト"/>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4" name="楕円 303"/>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70486</xdr:rowOff>
    </xdr:to>
    <xdr:cxnSp macro="">
      <xdr:nvCxnSpPr>
        <xdr:cNvPr id="305" name="直線コネクタ 304"/>
        <xdr:cNvCxnSpPr/>
      </xdr:nvCxnSpPr>
      <xdr:spPr>
        <a:xfrm>
          <a:off x="3797300" y="141103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133986</xdr:rowOff>
    </xdr:from>
    <xdr:to>
      <xdr:col>15</xdr:col>
      <xdr:colOff>101600</xdr:colOff>
      <xdr:row>82</xdr:row>
      <xdr:rowOff>64136</xdr:rowOff>
    </xdr:to>
    <xdr:sp macro="" textlink="">
      <xdr:nvSpPr>
        <xdr:cNvPr id="306" name="楕円 305"/>
        <xdr:cNvSpPr/>
      </xdr:nvSpPr>
      <xdr:spPr>
        <a:xfrm>
          <a:off x="2857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51436</xdr:rowOff>
    </xdr:to>
    <xdr:cxnSp macro="">
      <xdr:nvCxnSpPr>
        <xdr:cNvPr id="307" name="直線コネクタ 306"/>
        <xdr:cNvCxnSpPr/>
      </xdr:nvCxnSpPr>
      <xdr:spPr>
        <a:xfrm>
          <a:off x="2908300" y="140722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08" name="楕円 307"/>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13336</xdr:rowOff>
    </xdr:to>
    <xdr:cxnSp macro="">
      <xdr:nvCxnSpPr>
        <xdr:cNvPr id="309" name="直線コネクタ 308"/>
        <xdr:cNvCxnSpPr/>
      </xdr:nvCxnSpPr>
      <xdr:spPr>
        <a:xfrm>
          <a:off x="2019300" y="14030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52070</xdr:rowOff>
    </xdr:from>
    <xdr:to>
      <xdr:col>6</xdr:col>
      <xdr:colOff>38100</xdr:colOff>
      <xdr:row>81</xdr:row>
      <xdr:rowOff>153670</xdr:rowOff>
    </xdr:to>
    <xdr:sp macro="" textlink="">
      <xdr:nvSpPr>
        <xdr:cNvPr id="310" name="楕円 309"/>
        <xdr:cNvSpPr/>
      </xdr:nvSpPr>
      <xdr:spPr>
        <a:xfrm>
          <a:off x="1079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102870</xdr:rowOff>
    </xdr:from>
    <xdr:to>
      <xdr:col>10</xdr:col>
      <xdr:colOff>114300</xdr:colOff>
      <xdr:row>81</xdr:row>
      <xdr:rowOff>142875</xdr:rowOff>
    </xdr:to>
    <xdr:cxnSp macro="">
      <xdr:nvCxnSpPr>
        <xdr:cNvPr id="311" name="直線コネクタ 310"/>
        <xdr:cNvCxnSpPr/>
      </xdr:nvCxnSpPr>
      <xdr:spPr>
        <a:xfrm>
          <a:off x="1130300" y="139903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16" name="n_1mainValue【公営住宅】&#10;有形固定資産減価償却率"/>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7" name="n_2main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18" name="n_3mainValue【公営住宅】&#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9" name="n_4mainValue【公営住宅】&#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103291</xdr:rowOff>
    </xdr:from>
    <xdr:to>
      <xdr:col>55</xdr:col>
      <xdr:colOff>50800</xdr:colOff>
      <xdr:row>86</xdr:row>
      <xdr:rowOff>33441</xdr:rowOff>
    </xdr:to>
    <xdr:sp macro="" textlink="">
      <xdr:nvSpPr>
        <xdr:cNvPr id="357" name="楕円 356"/>
        <xdr:cNvSpPr/>
      </xdr:nvSpPr>
      <xdr:spPr>
        <a:xfrm>
          <a:off x="10426700" y="146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103657</xdr:rowOff>
    </xdr:from>
    <xdr:to>
      <xdr:col>50</xdr:col>
      <xdr:colOff>165100</xdr:colOff>
      <xdr:row>86</xdr:row>
      <xdr:rowOff>33807</xdr:rowOff>
    </xdr:to>
    <xdr:sp macro="" textlink="">
      <xdr:nvSpPr>
        <xdr:cNvPr id="359" name="楕円 358"/>
        <xdr:cNvSpPr/>
      </xdr:nvSpPr>
      <xdr:spPr>
        <a:xfrm>
          <a:off x="9588500" y="1467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154091</xdr:rowOff>
    </xdr:from>
    <xdr:to>
      <xdr:col>55</xdr:col>
      <xdr:colOff>0</xdr:colOff>
      <xdr:row>85</xdr:row>
      <xdr:rowOff>154457</xdr:rowOff>
    </xdr:to>
    <xdr:cxnSp macro="">
      <xdr:nvCxnSpPr>
        <xdr:cNvPr id="360" name="直線コネクタ 359"/>
        <xdr:cNvCxnSpPr/>
      </xdr:nvCxnSpPr>
      <xdr:spPr>
        <a:xfrm flipV="1">
          <a:off x="9639300" y="14727341"/>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104298</xdr:rowOff>
    </xdr:from>
    <xdr:to>
      <xdr:col>46</xdr:col>
      <xdr:colOff>38100</xdr:colOff>
      <xdr:row>86</xdr:row>
      <xdr:rowOff>34448</xdr:rowOff>
    </xdr:to>
    <xdr:sp macro="" textlink="">
      <xdr:nvSpPr>
        <xdr:cNvPr id="361" name="楕円 360"/>
        <xdr:cNvSpPr/>
      </xdr:nvSpPr>
      <xdr:spPr>
        <a:xfrm>
          <a:off x="8699500" y="1467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154457</xdr:rowOff>
    </xdr:from>
    <xdr:to>
      <xdr:col>50</xdr:col>
      <xdr:colOff>114300</xdr:colOff>
      <xdr:row>85</xdr:row>
      <xdr:rowOff>155098</xdr:rowOff>
    </xdr:to>
    <xdr:cxnSp macro="">
      <xdr:nvCxnSpPr>
        <xdr:cNvPr id="362" name="直線コネクタ 361"/>
        <xdr:cNvCxnSpPr/>
      </xdr:nvCxnSpPr>
      <xdr:spPr>
        <a:xfrm flipV="1">
          <a:off x="8750300" y="14727707"/>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104938</xdr:rowOff>
    </xdr:from>
    <xdr:to>
      <xdr:col>41</xdr:col>
      <xdr:colOff>101600</xdr:colOff>
      <xdr:row>86</xdr:row>
      <xdr:rowOff>35088</xdr:rowOff>
    </xdr:to>
    <xdr:sp macro="" textlink="">
      <xdr:nvSpPr>
        <xdr:cNvPr id="363" name="楕円 362"/>
        <xdr:cNvSpPr/>
      </xdr:nvSpPr>
      <xdr:spPr>
        <a:xfrm>
          <a:off x="7810500" y="14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155098</xdr:rowOff>
    </xdr:from>
    <xdr:to>
      <xdr:col>45</xdr:col>
      <xdr:colOff>177800</xdr:colOff>
      <xdr:row>85</xdr:row>
      <xdr:rowOff>155738</xdr:rowOff>
    </xdr:to>
    <xdr:cxnSp macro="">
      <xdr:nvCxnSpPr>
        <xdr:cNvPr id="364" name="直線コネクタ 363"/>
        <xdr:cNvCxnSpPr/>
      </xdr:nvCxnSpPr>
      <xdr:spPr>
        <a:xfrm flipV="1">
          <a:off x="7861300" y="14728348"/>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106080</xdr:rowOff>
    </xdr:from>
    <xdr:to>
      <xdr:col>36</xdr:col>
      <xdr:colOff>165100</xdr:colOff>
      <xdr:row>86</xdr:row>
      <xdr:rowOff>36230</xdr:rowOff>
    </xdr:to>
    <xdr:sp macro="" textlink="">
      <xdr:nvSpPr>
        <xdr:cNvPr id="365" name="楕円 364"/>
        <xdr:cNvSpPr/>
      </xdr:nvSpPr>
      <xdr:spPr>
        <a:xfrm>
          <a:off x="6921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155738</xdr:rowOff>
    </xdr:from>
    <xdr:to>
      <xdr:col>41</xdr:col>
      <xdr:colOff>50800</xdr:colOff>
      <xdr:row>85</xdr:row>
      <xdr:rowOff>156880</xdr:rowOff>
    </xdr:to>
    <xdr:cxnSp macro="">
      <xdr:nvCxnSpPr>
        <xdr:cNvPr id="366" name="直線コネクタ 365"/>
        <xdr:cNvCxnSpPr/>
      </xdr:nvCxnSpPr>
      <xdr:spPr>
        <a:xfrm flipV="1">
          <a:off x="6972300" y="1472898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24934</xdr:rowOff>
    </xdr:from>
    <xdr:ext cx="469744" cy="259045"/>
    <xdr:sp macro="" textlink="">
      <xdr:nvSpPr>
        <xdr:cNvPr id="371" name="n_1mainValue【公営住宅】&#10;一人当たり面積"/>
        <xdr:cNvSpPr txBox="1"/>
      </xdr:nvSpPr>
      <xdr:spPr>
        <a:xfrm>
          <a:off x="9391727" y="1476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25575</xdr:rowOff>
    </xdr:from>
    <xdr:ext cx="469744" cy="259045"/>
    <xdr:sp macro="" textlink="">
      <xdr:nvSpPr>
        <xdr:cNvPr id="372" name="n_2mainValue【公営住宅】&#10;一人当たり面積"/>
        <xdr:cNvSpPr txBox="1"/>
      </xdr:nvSpPr>
      <xdr:spPr>
        <a:xfrm>
          <a:off x="8515427" y="147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26215</xdr:rowOff>
    </xdr:from>
    <xdr:ext cx="469744" cy="259045"/>
    <xdr:sp macro="" textlink="">
      <xdr:nvSpPr>
        <xdr:cNvPr id="373" name="n_3mainValue【公営住宅】&#10;一人当たり面積"/>
        <xdr:cNvSpPr txBox="1"/>
      </xdr:nvSpPr>
      <xdr:spPr>
        <a:xfrm>
          <a:off x="7626427" y="1477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27357</xdr:rowOff>
    </xdr:from>
    <xdr:ext cx="469744" cy="259045"/>
    <xdr:sp macro="" textlink="">
      <xdr:nvSpPr>
        <xdr:cNvPr id="374" name="n_4mainValue【公営住宅】&#10;一人当たり面積"/>
        <xdr:cNvSpPr txBox="1"/>
      </xdr:nvSpPr>
      <xdr:spPr>
        <a:xfrm>
          <a:off x="6737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142966</xdr:rowOff>
    </xdr:from>
    <xdr:to>
      <xdr:col>24</xdr:col>
      <xdr:colOff>114300</xdr:colOff>
      <xdr:row>106</xdr:row>
      <xdr:rowOff>73116</xdr:rowOff>
    </xdr:to>
    <xdr:sp macro="" textlink="">
      <xdr:nvSpPr>
        <xdr:cNvPr id="416" name="楕円 415"/>
        <xdr:cNvSpPr/>
      </xdr:nvSpPr>
      <xdr:spPr>
        <a:xfrm>
          <a:off x="45847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121393</xdr:rowOff>
    </xdr:from>
    <xdr:ext cx="405111" cy="259045"/>
    <xdr:sp macro="" textlink="">
      <xdr:nvSpPr>
        <xdr:cNvPr id="417" name="【港湾・漁港】&#10;有形固定資産減価償却率該当値テキスト"/>
        <xdr:cNvSpPr txBox="1"/>
      </xdr:nvSpPr>
      <xdr:spPr>
        <a:xfrm>
          <a:off x="4673600"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8" name="楕円 417"/>
        <xdr:cNvSpPr/>
      </xdr:nvSpPr>
      <xdr:spPr>
        <a:xfrm>
          <a:off x="3746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22316</xdr:rowOff>
    </xdr:to>
    <xdr:cxnSp macro="">
      <xdr:nvCxnSpPr>
        <xdr:cNvPr id="419" name="直線コネクタ 418"/>
        <xdr:cNvCxnSpPr/>
      </xdr:nvCxnSpPr>
      <xdr:spPr>
        <a:xfrm>
          <a:off x="3797300" y="1818132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0" name="楕円 419"/>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7620</xdr:rowOff>
    </xdr:to>
    <xdr:cxnSp macro="">
      <xdr:nvCxnSpPr>
        <xdr:cNvPr id="421" name="直線コネクタ 420"/>
        <xdr:cNvCxnSpPr/>
      </xdr:nvCxnSpPr>
      <xdr:spPr>
        <a:xfrm>
          <a:off x="2908300" y="1815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74386</xdr:rowOff>
    </xdr:from>
    <xdr:to>
      <xdr:col>10</xdr:col>
      <xdr:colOff>165100</xdr:colOff>
      <xdr:row>106</xdr:row>
      <xdr:rowOff>4536</xdr:rowOff>
    </xdr:to>
    <xdr:sp macro="" textlink="">
      <xdr:nvSpPr>
        <xdr:cNvPr id="422" name="楕円 421"/>
        <xdr:cNvSpPr/>
      </xdr:nvSpPr>
      <xdr:spPr>
        <a:xfrm>
          <a:off x="1968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125186</xdr:rowOff>
    </xdr:from>
    <xdr:to>
      <xdr:col>15</xdr:col>
      <xdr:colOff>50800</xdr:colOff>
      <xdr:row>105</xdr:row>
      <xdr:rowOff>151312</xdr:rowOff>
    </xdr:to>
    <xdr:cxnSp macro="">
      <xdr:nvCxnSpPr>
        <xdr:cNvPr id="423" name="直線コネクタ 422"/>
        <xdr:cNvCxnSpPr/>
      </xdr:nvCxnSpPr>
      <xdr:spPr>
        <a:xfrm>
          <a:off x="2019300" y="1812743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46627</xdr:rowOff>
    </xdr:from>
    <xdr:to>
      <xdr:col>6</xdr:col>
      <xdr:colOff>38100</xdr:colOff>
      <xdr:row>105</xdr:row>
      <xdr:rowOff>148227</xdr:rowOff>
    </xdr:to>
    <xdr:sp macro="" textlink="">
      <xdr:nvSpPr>
        <xdr:cNvPr id="424" name="楕円 423"/>
        <xdr:cNvSpPr/>
      </xdr:nvSpPr>
      <xdr:spPr>
        <a:xfrm>
          <a:off x="1079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97427</xdr:rowOff>
    </xdr:from>
    <xdr:to>
      <xdr:col>10</xdr:col>
      <xdr:colOff>114300</xdr:colOff>
      <xdr:row>105</xdr:row>
      <xdr:rowOff>125186</xdr:rowOff>
    </xdr:to>
    <xdr:cxnSp macro="">
      <xdr:nvCxnSpPr>
        <xdr:cNvPr id="425" name="直線コネクタ 424"/>
        <xdr:cNvCxnSpPr/>
      </xdr:nvCxnSpPr>
      <xdr:spPr>
        <a:xfrm>
          <a:off x="1130300" y="1809967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30" name="n_1mainValue【港湾・漁港】&#10;有形固定資産減価償却率"/>
        <xdr:cNvSpPr txBox="1"/>
      </xdr:nvSpPr>
      <xdr:spPr>
        <a:xfrm>
          <a:off x="3582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1" name="n_2mainValue【港湾・漁港】&#10;有形固定資産減価償却率"/>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167113</xdr:rowOff>
    </xdr:from>
    <xdr:ext cx="405111" cy="259045"/>
    <xdr:sp macro="" textlink="">
      <xdr:nvSpPr>
        <xdr:cNvPr id="432" name="n_3mainValue【港湾・漁港】&#10;有形固定資産減価償却率"/>
        <xdr:cNvSpPr txBox="1"/>
      </xdr:nvSpPr>
      <xdr:spPr>
        <a:xfrm>
          <a:off x="1816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139354</xdr:rowOff>
    </xdr:from>
    <xdr:ext cx="405111" cy="259045"/>
    <xdr:sp macro="" textlink="">
      <xdr:nvSpPr>
        <xdr:cNvPr id="433" name="n_4mainValue【港湾・漁港】&#10;有形固定資産減価償却率"/>
        <xdr:cNvSpPr txBox="1"/>
      </xdr:nvSpPr>
      <xdr:spPr>
        <a:xfrm>
          <a:off x="927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27973</xdr:rowOff>
    </xdr:from>
    <xdr:ext cx="599010" cy="259045"/>
    <xdr:sp macro="" textlink="">
      <xdr:nvSpPr>
        <xdr:cNvPr id="460" name="【港湾・漁港】&#10;一人当たり有形固定資産（償却資産）額平均値テキスト"/>
        <xdr:cNvSpPr txBox="1"/>
      </xdr:nvSpPr>
      <xdr:spPr>
        <a:xfrm>
          <a:off x="10515600" y="18201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104626</xdr:rowOff>
    </xdr:from>
    <xdr:to>
      <xdr:col>55</xdr:col>
      <xdr:colOff>50800</xdr:colOff>
      <xdr:row>108</xdr:row>
      <xdr:rowOff>34776</xdr:rowOff>
    </xdr:to>
    <xdr:sp macro="" textlink="">
      <xdr:nvSpPr>
        <xdr:cNvPr id="471" name="楕円 470"/>
        <xdr:cNvSpPr/>
      </xdr:nvSpPr>
      <xdr:spPr>
        <a:xfrm>
          <a:off x="10426700" y="18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19553</xdr:rowOff>
    </xdr:from>
    <xdr:ext cx="599010" cy="259045"/>
    <xdr:sp macro="" textlink="">
      <xdr:nvSpPr>
        <xdr:cNvPr id="472" name="【港湾・漁港】&#10;一人当たり有形固定資産（償却資産）額該当値テキスト"/>
        <xdr:cNvSpPr txBox="1"/>
      </xdr:nvSpPr>
      <xdr:spPr>
        <a:xfrm>
          <a:off x="10515600" y="183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106621</xdr:rowOff>
    </xdr:from>
    <xdr:to>
      <xdr:col>50</xdr:col>
      <xdr:colOff>165100</xdr:colOff>
      <xdr:row>108</xdr:row>
      <xdr:rowOff>36771</xdr:rowOff>
    </xdr:to>
    <xdr:sp macro="" textlink="">
      <xdr:nvSpPr>
        <xdr:cNvPr id="473" name="楕円 472"/>
        <xdr:cNvSpPr/>
      </xdr:nvSpPr>
      <xdr:spPr>
        <a:xfrm>
          <a:off x="9588500" y="18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155426</xdr:rowOff>
    </xdr:from>
    <xdr:to>
      <xdr:col>55</xdr:col>
      <xdr:colOff>0</xdr:colOff>
      <xdr:row>107</xdr:row>
      <xdr:rowOff>157421</xdr:rowOff>
    </xdr:to>
    <xdr:cxnSp macro="">
      <xdr:nvCxnSpPr>
        <xdr:cNvPr id="474" name="直線コネクタ 473"/>
        <xdr:cNvCxnSpPr/>
      </xdr:nvCxnSpPr>
      <xdr:spPr>
        <a:xfrm flipV="1">
          <a:off x="9639300" y="18500576"/>
          <a:ext cx="838200" cy="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107621</xdr:rowOff>
    </xdr:from>
    <xdr:to>
      <xdr:col>46</xdr:col>
      <xdr:colOff>38100</xdr:colOff>
      <xdr:row>108</xdr:row>
      <xdr:rowOff>37771</xdr:rowOff>
    </xdr:to>
    <xdr:sp macro="" textlink="">
      <xdr:nvSpPr>
        <xdr:cNvPr id="475" name="楕円 474"/>
        <xdr:cNvSpPr/>
      </xdr:nvSpPr>
      <xdr:spPr>
        <a:xfrm>
          <a:off x="8699500" y="1845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157421</xdr:rowOff>
    </xdr:from>
    <xdr:to>
      <xdr:col>50</xdr:col>
      <xdr:colOff>114300</xdr:colOff>
      <xdr:row>107</xdr:row>
      <xdr:rowOff>158421</xdr:rowOff>
    </xdr:to>
    <xdr:cxnSp macro="">
      <xdr:nvCxnSpPr>
        <xdr:cNvPr id="476" name="直線コネクタ 475"/>
        <xdr:cNvCxnSpPr/>
      </xdr:nvCxnSpPr>
      <xdr:spPr>
        <a:xfrm flipV="1">
          <a:off x="8750300" y="18502571"/>
          <a:ext cx="889000" cy="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108727</xdr:rowOff>
    </xdr:from>
    <xdr:to>
      <xdr:col>41</xdr:col>
      <xdr:colOff>101600</xdr:colOff>
      <xdr:row>108</xdr:row>
      <xdr:rowOff>38877</xdr:rowOff>
    </xdr:to>
    <xdr:sp macro="" textlink="">
      <xdr:nvSpPr>
        <xdr:cNvPr id="477" name="楕円 476"/>
        <xdr:cNvSpPr/>
      </xdr:nvSpPr>
      <xdr:spPr>
        <a:xfrm>
          <a:off x="7810500" y="1845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158421</xdr:rowOff>
    </xdr:from>
    <xdr:to>
      <xdr:col>45</xdr:col>
      <xdr:colOff>177800</xdr:colOff>
      <xdr:row>107</xdr:row>
      <xdr:rowOff>159527</xdr:rowOff>
    </xdr:to>
    <xdr:cxnSp macro="">
      <xdr:nvCxnSpPr>
        <xdr:cNvPr id="478" name="直線コネクタ 477"/>
        <xdr:cNvCxnSpPr/>
      </xdr:nvCxnSpPr>
      <xdr:spPr>
        <a:xfrm flipV="1">
          <a:off x="7861300" y="18503571"/>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110193</xdr:rowOff>
    </xdr:from>
    <xdr:to>
      <xdr:col>36</xdr:col>
      <xdr:colOff>165100</xdr:colOff>
      <xdr:row>108</xdr:row>
      <xdr:rowOff>40343</xdr:rowOff>
    </xdr:to>
    <xdr:sp macro="" textlink="">
      <xdr:nvSpPr>
        <xdr:cNvPr id="479" name="楕円 478"/>
        <xdr:cNvSpPr/>
      </xdr:nvSpPr>
      <xdr:spPr>
        <a:xfrm>
          <a:off x="6921500" y="184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159527</xdr:rowOff>
    </xdr:from>
    <xdr:to>
      <xdr:col>41</xdr:col>
      <xdr:colOff>50800</xdr:colOff>
      <xdr:row>107</xdr:row>
      <xdr:rowOff>160993</xdr:rowOff>
    </xdr:to>
    <xdr:cxnSp macro="">
      <xdr:nvCxnSpPr>
        <xdr:cNvPr id="480" name="直線コネクタ 479"/>
        <xdr:cNvCxnSpPr/>
      </xdr:nvCxnSpPr>
      <xdr:spPr>
        <a:xfrm flipV="1">
          <a:off x="6972300" y="18504677"/>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124550</xdr:rowOff>
    </xdr:from>
    <xdr:ext cx="599010" cy="259045"/>
    <xdr:sp macro="" textlink="">
      <xdr:nvSpPr>
        <xdr:cNvPr id="481" name="n_1aveValue【港湾・漁港】&#10;一人当たり有形固定資産（償却資産）額"/>
        <xdr:cNvSpPr txBox="1"/>
      </xdr:nvSpPr>
      <xdr:spPr>
        <a:xfrm>
          <a:off x="9327095" y="1812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160334</xdr:rowOff>
    </xdr:from>
    <xdr:ext cx="599010" cy="259045"/>
    <xdr:sp macro="" textlink="">
      <xdr:nvSpPr>
        <xdr:cNvPr id="482" name="n_2aveValue【港湾・漁港】&#10;一人当たり有形固定資産（償却資産）額"/>
        <xdr:cNvSpPr txBox="1"/>
      </xdr:nvSpPr>
      <xdr:spPr>
        <a:xfrm>
          <a:off x="8450795" y="1816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165867</xdr:rowOff>
    </xdr:from>
    <xdr:ext cx="599010" cy="259045"/>
    <xdr:sp macro="" textlink="">
      <xdr:nvSpPr>
        <xdr:cNvPr id="483" name="n_3aveValue【港湾・漁港】&#10;一人当たり有形固定資産（償却資産）額"/>
        <xdr:cNvSpPr txBox="1"/>
      </xdr:nvSpPr>
      <xdr:spPr>
        <a:xfrm>
          <a:off x="7561795" y="181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151590</xdr:rowOff>
    </xdr:from>
    <xdr:ext cx="599010" cy="259045"/>
    <xdr:sp macro="" textlink="">
      <xdr:nvSpPr>
        <xdr:cNvPr id="484" name="n_4aveValue【港湾・漁港】&#10;一人当たり有形固定資産（償却資産）額"/>
        <xdr:cNvSpPr txBox="1"/>
      </xdr:nvSpPr>
      <xdr:spPr>
        <a:xfrm>
          <a:off x="6672795" y="1815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27898</xdr:rowOff>
    </xdr:from>
    <xdr:ext cx="599010" cy="259045"/>
    <xdr:sp macro="" textlink="">
      <xdr:nvSpPr>
        <xdr:cNvPr id="485" name="n_1mainValue【港湾・漁港】&#10;一人当たり有形固定資産（償却資産）額"/>
        <xdr:cNvSpPr txBox="1"/>
      </xdr:nvSpPr>
      <xdr:spPr>
        <a:xfrm>
          <a:off x="9327095" y="185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28898</xdr:rowOff>
    </xdr:from>
    <xdr:ext cx="599010" cy="259045"/>
    <xdr:sp macro="" textlink="">
      <xdr:nvSpPr>
        <xdr:cNvPr id="486" name="n_2mainValue【港湾・漁港】&#10;一人当たり有形固定資産（償却資産）額"/>
        <xdr:cNvSpPr txBox="1"/>
      </xdr:nvSpPr>
      <xdr:spPr>
        <a:xfrm>
          <a:off x="8450795" y="1854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30004</xdr:rowOff>
    </xdr:from>
    <xdr:ext cx="599010" cy="259045"/>
    <xdr:sp macro="" textlink="">
      <xdr:nvSpPr>
        <xdr:cNvPr id="487" name="n_3mainValue【港湾・漁港】&#10;一人当たり有形固定資産（償却資産）額"/>
        <xdr:cNvSpPr txBox="1"/>
      </xdr:nvSpPr>
      <xdr:spPr>
        <a:xfrm>
          <a:off x="7561795" y="1854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31470</xdr:rowOff>
    </xdr:from>
    <xdr:ext cx="599010" cy="259045"/>
    <xdr:sp macro="" textlink="">
      <xdr:nvSpPr>
        <xdr:cNvPr id="488" name="n_4mainValue【港湾・漁港】&#10;一人当たり有形固定資産（償却資産）額"/>
        <xdr:cNvSpPr txBox="1"/>
      </xdr:nvSpPr>
      <xdr:spPr>
        <a:xfrm>
          <a:off x="6672795" y="185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19" name="【認定こども園・幼稚園・保育所】&#10;有形固定資産減価償却率平均値テキスト"/>
        <xdr:cNvSpPr txBox="1"/>
      </xdr:nvSpPr>
      <xdr:spPr>
        <a:xfrm>
          <a:off x="16357600" y="651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89081</xdr:rowOff>
    </xdr:from>
    <xdr:to>
      <xdr:col>85</xdr:col>
      <xdr:colOff>177800</xdr:colOff>
      <xdr:row>37</xdr:row>
      <xdr:rowOff>19231</xdr:rowOff>
    </xdr:to>
    <xdr:sp macro="" textlink="">
      <xdr:nvSpPr>
        <xdr:cNvPr id="530" name="楕円 529"/>
        <xdr:cNvSpPr/>
      </xdr:nvSpPr>
      <xdr:spPr>
        <a:xfrm>
          <a:off x="162687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111958</xdr:rowOff>
    </xdr:from>
    <xdr:ext cx="405111" cy="259045"/>
    <xdr:sp macro="" textlink="">
      <xdr:nvSpPr>
        <xdr:cNvPr id="531" name="【認定こども園・幼稚園・保育所】&#10;有形固定資産減価償却率該当値テキスト"/>
        <xdr:cNvSpPr txBox="1"/>
      </xdr:nvSpPr>
      <xdr:spPr>
        <a:xfrm>
          <a:off x="16357600" y="611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36830</xdr:rowOff>
    </xdr:from>
    <xdr:to>
      <xdr:col>81</xdr:col>
      <xdr:colOff>101600</xdr:colOff>
      <xdr:row>36</xdr:row>
      <xdr:rowOff>138430</xdr:rowOff>
    </xdr:to>
    <xdr:sp macro="" textlink="">
      <xdr:nvSpPr>
        <xdr:cNvPr id="532" name="楕円 531"/>
        <xdr:cNvSpPr/>
      </xdr:nvSpPr>
      <xdr:spPr>
        <a:xfrm>
          <a:off x="15430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87630</xdr:rowOff>
    </xdr:from>
    <xdr:to>
      <xdr:col>85</xdr:col>
      <xdr:colOff>127000</xdr:colOff>
      <xdr:row>36</xdr:row>
      <xdr:rowOff>139881</xdr:rowOff>
    </xdr:to>
    <xdr:cxnSp macro="">
      <xdr:nvCxnSpPr>
        <xdr:cNvPr id="533" name="直線コネクタ 532"/>
        <xdr:cNvCxnSpPr/>
      </xdr:nvCxnSpPr>
      <xdr:spPr>
        <a:xfrm>
          <a:off x="15481300" y="625983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534" name="楕円 533"/>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38644</xdr:rowOff>
    </xdr:from>
    <xdr:to>
      <xdr:col>81</xdr:col>
      <xdr:colOff>50800</xdr:colOff>
      <xdr:row>36</xdr:row>
      <xdr:rowOff>87630</xdr:rowOff>
    </xdr:to>
    <xdr:cxnSp macro="">
      <xdr:nvCxnSpPr>
        <xdr:cNvPr id="535" name="直線コネクタ 534"/>
        <xdr:cNvCxnSpPr/>
      </xdr:nvCxnSpPr>
      <xdr:spPr>
        <a:xfrm>
          <a:off x="14592300" y="621084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58057</xdr:rowOff>
    </xdr:from>
    <xdr:to>
      <xdr:col>72</xdr:col>
      <xdr:colOff>38100</xdr:colOff>
      <xdr:row>36</xdr:row>
      <xdr:rowOff>159657</xdr:rowOff>
    </xdr:to>
    <xdr:sp macro="" textlink="">
      <xdr:nvSpPr>
        <xdr:cNvPr id="536" name="楕円 535"/>
        <xdr:cNvSpPr/>
      </xdr:nvSpPr>
      <xdr:spPr>
        <a:xfrm>
          <a:off x="13652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38644</xdr:rowOff>
    </xdr:from>
    <xdr:to>
      <xdr:col>76</xdr:col>
      <xdr:colOff>114300</xdr:colOff>
      <xdr:row>36</xdr:row>
      <xdr:rowOff>108857</xdr:rowOff>
    </xdr:to>
    <xdr:cxnSp macro="">
      <xdr:nvCxnSpPr>
        <xdr:cNvPr id="537" name="直線コネクタ 536"/>
        <xdr:cNvCxnSpPr/>
      </xdr:nvCxnSpPr>
      <xdr:spPr>
        <a:xfrm flipV="1">
          <a:off x="13703300" y="621084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43362</xdr:rowOff>
    </xdr:from>
    <xdr:to>
      <xdr:col>67</xdr:col>
      <xdr:colOff>101600</xdr:colOff>
      <xdr:row>38</xdr:row>
      <xdr:rowOff>144962</xdr:rowOff>
    </xdr:to>
    <xdr:sp macro="" textlink="">
      <xdr:nvSpPr>
        <xdr:cNvPr id="538" name="楕円 537"/>
        <xdr:cNvSpPr/>
      </xdr:nvSpPr>
      <xdr:spPr>
        <a:xfrm>
          <a:off x="12763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38</xdr:row>
      <xdr:rowOff>94162</xdr:rowOff>
    </xdr:to>
    <xdr:cxnSp macro="">
      <xdr:nvCxnSpPr>
        <xdr:cNvPr id="539" name="直線コネクタ 538"/>
        <xdr:cNvCxnSpPr/>
      </xdr:nvCxnSpPr>
      <xdr:spPr>
        <a:xfrm flipV="1">
          <a:off x="12814300" y="6281057"/>
          <a:ext cx="889000" cy="32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540" name="n_1aveValue【認定こども園・幼稚園・保育所】&#10;有形固定資産減価償却率"/>
        <xdr:cNvSpPr txBox="1"/>
      </xdr:nvSpPr>
      <xdr:spPr>
        <a:xfrm>
          <a:off x="152660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541" name="n_2aveValue【認定こども園・幼稚園・保育所】&#10;有形固定資産減価償却率"/>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543" name="n_4aveValue【認定こども園・幼稚園・保育所】&#10;有形固定資産減価償却率"/>
        <xdr:cNvSpPr txBox="1"/>
      </xdr:nvSpPr>
      <xdr:spPr>
        <a:xfrm>
          <a:off x="12611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154957</xdr:rowOff>
    </xdr:from>
    <xdr:ext cx="405111" cy="259045"/>
    <xdr:sp macro="" textlink="">
      <xdr:nvSpPr>
        <xdr:cNvPr id="544" name="n_1mainValue【認定こども園・幼稚園・保育所】&#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545" name="n_2mainValue【認定こども園・幼稚園・保育所】&#10;有形固定資産減価償却率"/>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46" name="n_3mainValue【認定こども園・幼稚園・保育所】&#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136089</xdr:rowOff>
    </xdr:from>
    <xdr:ext cx="405111" cy="259045"/>
    <xdr:sp macro="" textlink="">
      <xdr:nvSpPr>
        <xdr:cNvPr id="547" name="n_4mainValue【認定こども園・幼稚園・保育所】&#10;有形固定資産減価償却率"/>
        <xdr:cNvSpPr txBox="1"/>
      </xdr:nvSpPr>
      <xdr:spPr>
        <a:xfrm>
          <a:off x="12611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574"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585" name="楕円 584"/>
        <xdr:cNvSpPr/>
      </xdr:nvSpPr>
      <xdr:spPr>
        <a:xfrm>
          <a:off x="221107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6113</xdr:rowOff>
    </xdr:from>
    <xdr:ext cx="469744" cy="259045"/>
    <xdr:sp macro="" textlink="">
      <xdr:nvSpPr>
        <xdr:cNvPr id="586" name="【認定こども園・幼稚園・保育所】&#10;一人当たり面積該当値テキスト"/>
        <xdr:cNvSpPr txBox="1"/>
      </xdr:nvSpPr>
      <xdr:spPr>
        <a:xfrm>
          <a:off x="22199600"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587" name="楕円 586"/>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78486</xdr:rowOff>
    </xdr:from>
    <xdr:to>
      <xdr:col>116</xdr:col>
      <xdr:colOff>63500</xdr:colOff>
      <xdr:row>39</xdr:row>
      <xdr:rowOff>83058</xdr:rowOff>
    </xdr:to>
    <xdr:cxnSp macro="">
      <xdr:nvCxnSpPr>
        <xdr:cNvPr id="588" name="直線コネクタ 587"/>
        <xdr:cNvCxnSpPr/>
      </xdr:nvCxnSpPr>
      <xdr:spPr>
        <a:xfrm flipV="1">
          <a:off x="21323300" y="67650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589" name="楕円 588"/>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87630</xdr:rowOff>
    </xdr:to>
    <xdr:cxnSp macro="">
      <xdr:nvCxnSpPr>
        <xdr:cNvPr id="590" name="直線コネクタ 589"/>
        <xdr:cNvCxnSpPr/>
      </xdr:nvCxnSpPr>
      <xdr:spPr>
        <a:xfrm flipV="1">
          <a:off x="20434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591" name="楕円 590"/>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92202</xdr:rowOff>
    </xdr:to>
    <xdr:cxnSp macro="">
      <xdr:nvCxnSpPr>
        <xdr:cNvPr id="592" name="直線コネクタ 591"/>
        <xdr:cNvCxnSpPr/>
      </xdr:nvCxnSpPr>
      <xdr:spPr>
        <a:xfrm flipV="1">
          <a:off x="19545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32258</xdr:rowOff>
    </xdr:from>
    <xdr:to>
      <xdr:col>98</xdr:col>
      <xdr:colOff>38100</xdr:colOff>
      <xdr:row>39</xdr:row>
      <xdr:rowOff>133858</xdr:rowOff>
    </xdr:to>
    <xdr:sp macro="" textlink="">
      <xdr:nvSpPr>
        <xdr:cNvPr id="593" name="楕円 592"/>
        <xdr:cNvSpPr/>
      </xdr:nvSpPr>
      <xdr:spPr>
        <a:xfrm>
          <a:off x="18605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83058</xdr:rowOff>
    </xdr:from>
    <xdr:to>
      <xdr:col>102</xdr:col>
      <xdr:colOff>114300</xdr:colOff>
      <xdr:row>39</xdr:row>
      <xdr:rowOff>92202</xdr:rowOff>
    </xdr:to>
    <xdr:cxnSp macro="">
      <xdr:nvCxnSpPr>
        <xdr:cNvPr id="594" name="直線コネクタ 593"/>
        <xdr:cNvCxnSpPr/>
      </xdr:nvCxnSpPr>
      <xdr:spPr>
        <a:xfrm>
          <a:off x="18656300" y="6769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595" name="n_1ave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596" name="n_2aveValue【認定こども園・幼稚園・保育所】&#10;一人当たり面積"/>
        <xdr:cNvSpPr txBox="1"/>
      </xdr:nvSpPr>
      <xdr:spPr>
        <a:xfrm>
          <a:off x="201994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597" name="n_3aveValue【認定こども園・幼稚園・保育所】&#10;一人当たり面積"/>
        <xdr:cNvSpPr txBox="1"/>
      </xdr:nvSpPr>
      <xdr:spPr>
        <a:xfrm>
          <a:off x="19310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98" name="n_4aveValue【認定こども園・幼稚園・保育所】&#10;一人当たり面積"/>
        <xdr:cNvSpPr txBox="1"/>
      </xdr:nvSpPr>
      <xdr:spPr>
        <a:xfrm>
          <a:off x="18421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99" name="n_1main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600"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601" name="n_3mainValue【認定こども園・幼稚園・保育所】&#10;一人当たり面積"/>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124985</xdr:rowOff>
    </xdr:from>
    <xdr:ext cx="469744" cy="259045"/>
    <xdr:sp macro="" textlink="">
      <xdr:nvSpPr>
        <xdr:cNvPr id="602" name="n_4mainValue【認定こども園・幼稚園・保育所】&#10;一人当たり面積"/>
        <xdr:cNvSpPr txBox="1"/>
      </xdr:nvSpPr>
      <xdr:spPr>
        <a:xfrm>
          <a:off x="18421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641" name="楕円 640"/>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87647</xdr:rowOff>
    </xdr:from>
    <xdr:ext cx="405111" cy="259045"/>
    <xdr:sp macro="" textlink="">
      <xdr:nvSpPr>
        <xdr:cNvPr id="642" name="【学校施設】&#10;有形固定資産減価償却率該当値テキスト"/>
        <xdr:cNvSpPr txBox="1"/>
      </xdr:nvSpPr>
      <xdr:spPr>
        <a:xfrm>
          <a:off x="163576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643" name="楕円 642"/>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160020</xdr:rowOff>
    </xdr:to>
    <xdr:cxnSp macro="">
      <xdr:nvCxnSpPr>
        <xdr:cNvPr id="644" name="直線コネクタ 643"/>
        <xdr:cNvCxnSpPr/>
      </xdr:nvCxnSpPr>
      <xdr:spPr>
        <a:xfrm>
          <a:off x="15481300" y="10229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645" name="楕円 644"/>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114300</xdr:rowOff>
    </xdr:to>
    <xdr:cxnSp macro="">
      <xdr:nvCxnSpPr>
        <xdr:cNvPr id="646" name="直線コネクタ 645"/>
        <xdr:cNvCxnSpPr/>
      </xdr:nvCxnSpPr>
      <xdr:spPr>
        <a:xfrm>
          <a:off x="14592300" y="102024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4064</xdr:rowOff>
    </xdr:from>
    <xdr:to>
      <xdr:col>72</xdr:col>
      <xdr:colOff>38100</xdr:colOff>
      <xdr:row>59</xdr:row>
      <xdr:rowOff>105664</xdr:rowOff>
    </xdr:to>
    <xdr:sp macro="" textlink="">
      <xdr:nvSpPr>
        <xdr:cNvPr id="647" name="楕円 646"/>
        <xdr:cNvSpPr/>
      </xdr:nvSpPr>
      <xdr:spPr>
        <a:xfrm>
          <a:off x="13652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54864</xdr:rowOff>
    </xdr:from>
    <xdr:to>
      <xdr:col>76</xdr:col>
      <xdr:colOff>114300</xdr:colOff>
      <xdr:row>59</xdr:row>
      <xdr:rowOff>86868</xdr:rowOff>
    </xdr:to>
    <xdr:cxnSp macro="">
      <xdr:nvCxnSpPr>
        <xdr:cNvPr id="648" name="直線コネクタ 647"/>
        <xdr:cNvCxnSpPr/>
      </xdr:nvCxnSpPr>
      <xdr:spPr>
        <a:xfrm>
          <a:off x="13703300" y="101704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141224</xdr:rowOff>
    </xdr:from>
    <xdr:to>
      <xdr:col>67</xdr:col>
      <xdr:colOff>101600</xdr:colOff>
      <xdr:row>59</xdr:row>
      <xdr:rowOff>71374</xdr:rowOff>
    </xdr:to>
    <xdr:sp macro="" textlink="">
      <xdr:nvSpPr>
        <xdr:cNvPr id="649" name="楕円 648"/>
        <xdr:cNvSpPr/>
      </xdr:nvSpPr>
      <xdr:spPr>
        <a:xfrm>
          <a:off x="12763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20574</xdr:rowOff>
    </xdr:from>
    <xdr:to>
      <xdr:col>71</xdr:col>
      <xdr:colOff>177800</xdr:colOff>
      <xdr:row>59</xdr:row>
      <xdr:rowOff>54864</xdr:rowOff>
    </xdr:to>
    <xdr:cxnSp macro="">
      <xdr:nvCxnSpPr>
        <xdr:cNvPr id="650" name="直線コネクタ 649"/>
        <xdr:cNvCxnSpPr/>
      </xdr:nvCxnSpPr>
      <xdr:spPr>
        <a:xfrm>
          <a:off x="12814300" y="10136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653" name="n_3aveValue【学校施設】&#10;有形固定資産減価償却率"/>
        <xdr:cNvSpPr txBox="1"/>
      </xdr:nvSpPr>
      <xdr:spPr>
        <a:xfrm>
          <a:off x="13500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655" name="n_1mainValue【学校施設】&#10;有形固定資産減価償却率"/>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656" name="n_2mainValue【学校施設】&#10;有形固定資産減価償却率"/>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96791</xdr:rowOff>
    </xdr:from>
    <xdr:ext cx="405111" cy="259045"/>
    <xdr:sp macro="" textlink="">
      <xdr:nvSpPr>
        <xdr:cNvPr id="657" name="n_3mainValue【学校施設】&#10;有形固定資産減価償却率"/>
        <xdr:cNvSpPr txBox="1"/>
      </xdr:nvSpPr>
      <xdr:spPr>
        <a:xfrm>
          <a:off x="13500744"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62501</xdr:rowOff>
    </xdr:from>
    <xdr:ext cx="405111" cy="259045"/>
    <xdr:sp macro="" textlink="">
      <xdr:nvSpPr>
        <xdr:cNvPr id="658" name="n_4mainValue【学校施設】&#10;有形固定資産減価償却率"/>
        <xdr:cNvSpPr txBox="1"/>
      </xdr:nvSpPr>
      <xdr:spPr>
        <a:xfrm>
          <a:off x="126117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687" name="【学校施設】&#10;一人当たり面積平均値テキスト"/>
        <xdr:cNvSpPr txBox="1"/>
      </xdr:nvSpPr>
      <xdr:spPr>
        <a:xfrm>
          <a:off x="22199600" y="10405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142557</xdr:rowOff>
    </xdr:from>
    <xdr:to>
      <xdr:col>116</xdr:col>
      <xdr:colOff>114300</xdr:colOff>
      <xdr:row>62</xdr:row>
      <xdr:rowOff>72707</xdr:rowOff>
    </xdr:to>
    <xdr:sp macro="" textlink="">
      <xdr:nvSpPr>
        <xdr:cNvPr id="698" name="楕円 697"/>
        <xdr:cNvSpPr/>
      </xdr:nvSpPr>
      <xdr:spPr>
        <a:xfrm>
          <a:off x="22110700" y="106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120984</xdr:rowOff>
    </xdr:from>
    <xdr:ext cx="469744" cy="259045"/>
    <xdr:sp macro="" textlink="">
      <xdr:nvSpPr>
        <xdr:cNvPr id="699" name="【学校施設】&#10;一人当たり面積該当値テキスト"/>
        <xdr:cNvSpPr txBox="1"/>
      </xdr:nvSpPr>
      <xdr:spPr>
        <a:xfrm>
          <a:off x="22199600" y="1057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147130</xdr:rowOff>
    </xdr:from>
    <xdr:to>
      <xdr:col>112</xdr:col>
      <xdr:colOff>38100</xdr:colOff>
      <xdr:row>62</xdr:row>
      <xdr:rowOff>77280</xdr:rowOff>
    </xdr:to>
    <xdr:sp macro="" textlink="">
      <xdr:nvSpPr>
        <xdr:cNvPr id="700" name="楕円 699"/>
        <xdr:cNvSpPr/>
      </xdr:nvSpPr>
      <xdr:spPr>
        <a:xfrm>
          <a:off x="21272500" y="106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21907</xdr:rowOff>
    </xdr:from>
    <xdr:to>
      <xdr:col>116</xdr:col>
      <xdr:colOff>63500</xdr:colOff>
      <xdr:row>62</xdr:row>
      <xdr:rowOff>26480</xdr:rowOff>
    </xdr:to>
    <xdr:cxnSp macro="">
      <xdr:nvCxnSpPr>
        <xdr:cNvPr id="701" name="直線コネクタ 700"/>
        <xdr:cNvCxnSpPr/>
      </xdr:nvCxnSpPr>
      <xdr:spPr>
        <a:xfrm flipV="1">
          <a:off x="21323300" y="10651807"/>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151702</xdr:rowOff>
    </xdr:from>
    <xdr:to>
      <xdr:col>107</xdr:col>
      <xdr:colOff>101600</xdr:colOff>
      <xdr:row>62</xdr:row>
      <xdr:rowOff>81852</xdr:rowOff>
    </xdr:to>
    <xdr:sp macro="" textlink="">
      <xdr:nvSpPr>
        <xdr:cNvPr id="702" name="楕円 701"/>
        <xdr:cNvSpPr/>
      </xdr:nvSpPr>
      <xdr:spPr>
        <a:xfrm>
          <a:off x="20383500" y="10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26480</xdr:rowOff>
    </xdr:from>
    <xdr:to>
      <xdr:col>111</xdr:col>
      <xdr:colOff>177800</xdr:colOff>
      <xdr:row>62</xdr:row>
      <xdr:rowOff>31052</xdr:rowOff>
    </xdr:to>
    <xdr:cxnSp macro="">
      <xdr:nvCxnSpPr>
        <xdr:cNvPr id="703" name="直線コネクタ 702"/>
        <xdr:cNvCxnSpPr/>
      </xdr:nvCxnSpPr>
      <xdr:spPr>
        <a:xfrm flipV="1">
          <a:off x="20434300" y="10656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156464</xdr:rowOff>
    </xdr:from>
    <xdr:to>
      <xdr:col>102</xdr:col>
      <xdr:colOff>165100</xdr:colOff>
      <xdr:row>62</xdr:row>
      <xdr:rowOff>86614</xdr:rowOff>
    </xdr:to>
    <xdr:sp macro="" textlink="">
      <xdr:nvSpPr>
        <xdr:cNvPr id="704" name="楕円 703"/>
        <xdr:cNvSpPr/>
      </xdr:nvSpPr>
      <xdr:spPr>
        <a:xfrm>
          <a:off x="19494500" y="106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31052</xdr:rowOff>
    </xdr:from>
    <xdr:to>
      <xdr:col>107</xdr:col>
      <xdr:colOff>50800</xdr:colOff>
      <xdr:row>62</xdr:row>
      <xdr:rowOff>35814</xdr:rowOff>
    </xdr:to>
    <xdr:cxnSp macro="">
      <xdr:nvCxnSpPr>
        <xdr:cNvPr id="705" name="直線コネクタ 704"/>
        <xdr:cNvCxnSpPr/>
      </xdr:nvCxnSpPr>
      <xdr:spPr>
        <a:xfrm flipV="1">
          <a:off x="19545300" y="10660952"/>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162941</xdr:rowOff>
    </xdr:from>
    <xdr:to>
      <xdr:col>98</xdr:col>
      <xdr:colOff>38100</xdr:colOff>
      <xdr:row>62</xdr:row>
      <xdr:rowOff>93091</xdr:rowOff>
    </xdr:to>
    <xdr:sp macro="" textlink="">
      <xdr:nvSpPr>
        <xdr:cNvPr id="706" name="楕円 705"/>
        <xdr:cNvSpPr/>
      </xdr:nvSpPr>
      <xdr:spPr>
        <a:xfrm>
          <a:off x="186055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35814</xdr:rowOff>
    </xdr:from>
    <xdr:to>
      <xdr:col>102</xdr:col>
      <xdr:colOff>114300</xdr:colOff>
      <xdr:row>62</xdr:row>
      <xdr:rowOff>42291</xdr:rowOff>
    </xdr:to>
    <xdr:cxnSp macro="">
      <xdr:nvCxnSpPr>
        <xdr:cNvPr id="707" name="直線コネクタ 706"/>
        <xdr:cNvCxnSpPr/>
      </xdr:nvCxnSpPr>
      <xdr:spPr>
        <a:xfrm flipV="1">
          <a:off x="18656300" y="1066571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708" name="n_1aveValue【学校施設】&#10;一人当たり面積"/>
        <xdr:cNvSpPr txBox="1"/>
      </xdr:nvSpPr>
      <xdr:spPr>
        <a:xfrm>
          <a:off x="21075727" y="103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709" name="n_2aveValue【学校施設】&#10;一人当たり面積"/>
        <xdr:cNvSpPr txBox="1"/>
      </xdr:nvSpPr>
      <xdr:spPr>
        <a:xfrm>
          <a:off x="20199427" y="1033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710" name="n_3aveValue【学校施設】&#10;一人当たり面積"/>
        <xdr:cNvSpPr txBox="1"/>
      </xdr:nvSpPr>
      <xdr:spPr>
        <a:xfrm>
          <a:off x="19310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711" name="n_4aveValue【学校施設】&#10;一人当たり面積"/>
        <xdr:cNvSpPr txBox="1"/>
      </xdr:nvSpPr>
      <xdr:spPr>
        <a:xfrm>
          <a:off x="18421427" y="103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68407</xdr:rowOff>
    </xdr:from>
    <xdr:ext cx="469744" cy="259045"/>
    <xdr:sp macro="" textlink="">
      <xdr:nvSpPr>
        <xdr:cNvPr id="712" name="n_1mainValue【学校施設】&#10;一人当たり面積"/>
        <xdr:cNvSpPr txBox="1"/>
      </xdr:nvSpPr>
      <xdr:spPr>
        <a:xfrm>
          <a:off x="21075727" y="106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72979</xdr:rowOff>
    </xdr:from>
    <xdr:ext cx="469744" cy="259045"/>
    <xdr:sp macro="" textlink="">
      <xdr:nvSpPr>
        <xdr:cNvPr id="713" name="n_2mainValue【学校施設】&#10;一人当たり面積"/>
        <xdr:cNvSpPr txBox="1"/>
      </xdr:nvSpPr>
      <xdr:spPr>
        <a:xfrm>
          <a:off x="20199427" y="1070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77741</xdr:rowOff>
    </xdr:from>
    <xdr:ext cx="469744" cy="259045"/>
    <xdr:sp macro="" textlink="">
      <xdr:nvSpPr>
        <xdr:cNvPr id="714" name="n_3mainValue【学校施設】&#10;一人当たり面積"/>
        <xdr:cNvSpPr txBox="1"/>
      </xdr:nvSpPr>
      <xdr:spPr>
        <a:xfrm>
          <a:off x="19310427" y="1070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84218</xdr:rowOff>
    </xdr:from>
    <xdr:ext cx="469744" cy="259045"/>
    <xdr:sp macro="" textlink="">
      <xdr:nvSpPr>
        <xdr:cNvPr id="715" name="n_4mainValue【学校施設】&#10;一人当たり面積"/>
        <xdr:cNvSpPr txBox="1"/>
      </xdr:nvSpPr>
      <xdr:spPr>
        <a:xfrm>
          <a:off x="18421427"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741" name="直線コネクタ 740"/>
        <xdr:cNvCxnSpPr/>
      </xdr:nvCxnSpPr>
      <xdr:spPr>
        <a:xfrm flipV="1">
          <a:off x="16318864" y="1343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744" name="【児童館】&#10;有形固定資産減価償却率最大値テキスト"/>
        <xdr:cNvSpPr txBox="1"/>
      </xdr:nvSpPr>
      <xdr:spPr>
        <a:xfrm>
          <a:off x="16357600" y="13210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745" name="直線コネクタ 74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46" name="【児童館】&#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47" name="フローチャート: 判断 74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748" name="フローチャート: 判断 747"/>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749" name="フローチャート: 判断 748"/>
        <xdr:cNvSpPr/>
      </xdr:nvSpPr>
      <xdr:spPr>
        <a:xfrm>
          <a:off x="14541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750" name="フローチャート: 判断 749"/>
        <xdr:cNvSpPr/>
      </xdr:nvSpPr>
      <xdr:spPr>
        <a:xfrm>
          <a:off x="13652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1" name="フローチャート: 判断 750"/>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757" name="楕円 756"/>
        <xdr:cNvSpPr/>
      </xdr:nvSpPr>
      <xdr:spPr>
        <a:xfrm>
          <a:off x="162687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139172</xdr:rowOff>
    </xdr:from>
    <xdr:ext cx="405111" cy="259045"/>
    <xdr:sp macro="" textlink="">
      <xdr:nvSpPr>
        <xdr:cNvPr id="758" name="【児童館】&#10;有形固定資産減価償却率該当値テキスト"/>
        <xdr:cNvSpPr txBox="1"/>
      </xdr:nvSpPr>
      <xdr:spPr>
        <a:xfrm>
          <a:off x="16357600" y="138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759" name="楕円 758"/>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167095</xdr:rowOff>
    </xdr:to>
    <xdr:cxnSp macro="">
      <xdr:nvCxnSpPr>
        <xdr:cNvPr id="760" name="直線コネクタ 759"/>
        <xdr:cNvCxnSpPr/>
      </xdr:nvCxnSpPr>
      <xdr:spPr>
        <a:xfrm>
          <a:off x="15481300" y="1401045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26488</xdr:rowOff>
    </xdr:from>
    <xdr:to>
      <xdr:col>76</xdr:col>
      <xdr:colOff>165100</xdr:colOff>
      <xdr:row>81</xdr:row>
      <xdr:rowOff>128088</xdr:rowOff>
    </xdr:to>
    <xdr:sp macro="" textlink="">
      <xdr:nvSpPr>
        <xdr:cNvPr id="761" name="楕円 760"/>
        <xdr:cNvSpPr/>
      </xdr:nvSpPr>
      <xdr:spPr>
        <a:xfrm>
          <a:off x="145415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77288</xdr:rowOff>
    </xdr:from>
    <xdr:to>
      <xdr:col>81</xdr:col>
      <xdr:colOff>50800</xdr:colOff>
      <xdr:row>81</xdr:row>
      <xdr:rowOff>123008</xdr:rowOff>
    </xdr:to>
    <xdr:cxnSp macro="">
      <xdr:nvCxnSpPr>
        <xdr:cNvPr id="762" name="直線コネクタ 761"/>
        <xdr:cNvCxnSpPr/>
      </xdr:nvCxnSpPr>
      <xdr:spPr>
        <a:xfrm>
          <a:off x="14592300" y="139647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763" name="楕円 762"/>
        <xdr:cNvSpPr/>
      </xdr:nvSpPr>
      <xdr:spPr>
        <a:xfrm>
          <a:off x="13652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77288</xdr:rowOff>
    </xdr:from>
    <xdr:to>
      <xdr:col>76</xdr:col>
      <xdr:colOff>114300</xdr:colOff>
      <xdr:row>82</xdr:row>
      <xdr:rowOff>124642</xdr:rowOff>
    </xdr:to>
    <xdr:cxnSp macro="">
      <xdr:nvCxnSpPr>
        <xdr:cNvPr id="764" name="直線コネクタ 763"/>
        <xdr:cNvCxnSpPr/>
      </xdr:nvCxnSpPr>
      <xdr:spPr>
        <a:xfrm flipV="1">
          <a:off x="13703300" y="13964738"/>
          <a:ext cx="889000" cy="2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39551</xdr:rowOff>
    </xdr:from>
    <xdr:to>
      <xdr:col>67</xdr:col>
      <xdr:colOff>101600</xdr:colOff>
      <xdr:row>82</xdr:row>
      <xdr:rowOff>141151</xdr:rowOff>
    </xdr:to>
    <xdr:sp macro="" textlink="">
      <xdr:nvSpPr>
        <xdr:cNvPr id="765" name="楕円 764"/>
        <xdr:cNvSpPr/>
      </xdr:nvSpPr>
      <xdr:spPr>
        <a:xfrm>
          <a:off x="12763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90351</xdr:rowOff>
    </xdr:from>
    <xdr:to>
      <xdr:col>71</xdr:col>
      <xdr:colOff>177800</xdr:colOff>
      <xdr:row>82</xdr:row>
      <xdr:rowOff>124642</xdr:rowOff>
    </xdr:to>
    <xdr:cxnSp macro="">
      <xdr:nvCxnSpPr>
        <xdr:cNvPr id="766" name="直線コネクタ 765"/>
        <xdr:cNvCxnSpPr/>
      </xdr:nvCxnSpPr>
      <xdr:spPr>
        <a:xfrm>
          <a:off x="12814300" y="141492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767"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768" name="n_2aveValue【児童館】&#10;有形固定資産減価償却率"/>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769" name="n_3aveValue【児童館】&#10;有形固定資産減価償却率"/>
        <xdr:cNvSpPr txBox="1"/>
      </xdr:nvSpPr>
      <xdr:spPr>
        <a:xfrm>
          <a:off x="13500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0" name="n_4aveValue【児童館】&#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771" name="n_1mainValue【児童館】&#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144615</xdr:rowOff>
    </xdr:from>
    <xdr:ext cx="405111" cy="259045"/>
    <xdr:sp macro="" textlink="">
      <xdr:nvSpPr>
        <xdr:cNvPr id="772" name="n_2mainValue【児童館】&#10;有形固定資産減価償却率"/>
        <xdr:cNvSpPr txBox="1"/>
      </xdr:nvSpPr>
      <xdr:spPr>
        <a:xfrm>
          <a:off x="14389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773" name="n_3mainValue【児童館】&#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157678</xdr:rowOff>
    </xdr:from>
    <xdr:ext cx="405111" cy="259045"/>
    <xdr:sp macro="" textlink="">
      <xdr:nvSpPr>
        <xdr:cNvPr id="774" name="n_4mainValue【児童館】&#10;有形固定資産減価償却率"/>
        <xdr:cNvSpPr txBox="1"/>
      </xdr:nvSpPr>
      <xdr:spPr>
        <a:xfrm>
          <a:off x="12611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5" name="直線コネクタ 7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6" name="テキスト ボックス 7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7" name="直線コネクタ 7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8" name="テキスト ボックス 7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9" name="直線コネクタ 7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0" name="テキスト ボックス 7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1" name="直線コネクタ 7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2" name="テキスト ボックス 7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3" name="直線コネクタ 7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4" name="テキスト ボックス 7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5" name="直線コネクタ 7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6" name="テキスト ボックス 7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800" name="直線コネクタ 799"/>
        <xdr:cNvCxnSpPr/>
      </xdr:nvCxnSpPr>
      <xdr:spPr>
        <a:xfrm flipV="1">
          <a:off x="22160864" y="13454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801"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2" name="直線コネクタ 801"/>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03"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04" name="直線コネクタ 803"/>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805" name="【児童館】&#10;一人当たり面積平均値テキスト"/>
        <xdr:cNvSpPr txBox="1"/>
      </xdr:nvSpPr>
      <xdr:spPr>
        <a:xfrm>
          <a:off x="22199600" y="14398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06" name="フローチャート: 判断 805"/>
        <xdr:cNvSpPr/>
      </xdr:nvSpPr>
      <xdr:spPr>
        <a:xfrm>
          <a:off x="221107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807" name="フローチャート: 判断 806"/>
        <xdr:cNvSpPr/>
      </xdr:nvSpPr>
      <xdr:spPr>
        <a:xfrm>
          <a:off x="212725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8" name="フローチャート: 判断 807"/>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809" name="フローチャート: 判断 808"/>
        <xdr:cNvSpPr/>
      </xdr:nvSpPr>
      <xdr:spPr>
        <a:xfrm>
          <a:off x="19494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10" name="フローチャート: 判断 809"/>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816" name="楕円 815"/>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104520</xdr:rowOff>
    </xdr:from>
    <xdr:ext cx="469744" cy="259045"/>
    <xdr:sp macro="" textlink="">
      <xdr:nvSpPr>
        <xdr:cNvPr id="817" name="【児童館】&#10;一人当たり面積該当値テキスト"/>
        <xdr:cNvSpPr txBox="1"/>
      </xdr:nvSpPr>
      <xdr:spPr>
        <a:xfrm>
          <a:off x="22199600"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818" name="楕円 817"/>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819" name="直線コネクタ 818"/>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820" name="楕円 819"/>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821" name="直線コネクタ 820"/>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822" name="楕円 821"/>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823" name="直線コネクタ 822"/>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24" name="楕円 823"/>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825" name="直線コネクタ 824"/>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826" name="n_1aveValue【児童館】&#10;一人当たり面積"/>
        <xdr:cNvSpPr txBox="1"/>
      </xdr:nvSpPr>
      <xdr:spPr>
        <a:xfrm>
          <a:off x="21075727" y="1433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7"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828" name="n_3aveValue【児童館】&#10;一人当たり面積"/>
        <xdr:cNvSpPr txBox="1"/>
      </xdr:nvSpPr>
      <xdr:spPr>
        <a:xfrm>
          <a:off x="19310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9"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830"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831"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832"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3" name="n_4mainValue【児童館】&#10;一人当たり面積"/>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858" name="直線コネクタ 857"/>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0" name="直線コネクタ 8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861" name="【公民館】&#10;有形固定資産減価償却率最大値テキスト"/>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862" name="直線コネクタ 861"/>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863"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864" name="フローチャート: 判断 86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65" name="フローチャート: 判断 86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66" name="フローチャート: 判断 865"/>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7" name="フローチャート: 判断 866"/>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868" name="フローチャート: 判断 867"/>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38736</xdr:rowOff>
    </xdr:from>
    <xdr:to>
      <xdr:col>85</xdr:col>
      <xdr:colOff>177800</xdr:colOff>
      <xdr:row>106</xdr:row>
      <xdr:rowOff>140336</xdr:rowOff>
    </xdr:to>
    <xdr:sp macro="" textlink="">
      <xdr:nvSpPr>
        <xdr:cNvPr id="874" name="楕円 873"/>
        <xdr:cNvSpPr/>
      </xdr:nvSpPr>
      <xdr:spPr>
        <a:xfrm>
          <a:off x="162687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17163</xdr:rowOff>
    </xdr:from>
    <xdr:ext cx="405111" cy="259045"/>
    <xdr:sp macro="" textlink="">
      <xdr:nvSpPr>
        <xdr:cNvPr id="875" name="【公民館】&#10;有形固定資産減価償却率該当値テキスト"/>
        <xdr:cNvSpPr txBox="1"/>
      </xdr:nvSpPr>
      <xdr:spPr>
        <a:xfrm>
          <a:off x="16357600"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876" name="楕円 875"/>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89536</xdr:rowOff>
    </xdr:to>
    <xdr:cxnSp macro="">
      <xdr:nvCxnSpPr>
        <xdr:cNvPr id="877" name="直線コネクタ 876"/>
        <xdr:cNvCxnSpPr/>
      </xdr:nvCxnSpPr>
      <xdr:spPr>
        <a:xfrm>
          <a:off x="15481300" y="18230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878" name="楕円 877"/>
        <xdr:cNvSpPr/>
      </xdr:nvSpPr>
      <xdr:spPr>
        <a:xfrm>
          <a:off x="1454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57150</xdr:rowOff>
    </xdr:to>
    <xdr:cxnSp macro="">
      <xdr:nvCxnSpPr>
        <xdr:cNvPr id="879" name="直線コネクタ 878"/>
        <xdr:cNvCxnSpPr/>
      </xdr:nvCxnSpPr>
      <xdr:spPr>
        <a:xfrm>
          <a:off x="14592300" y="18194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122555</xdr:rowOff>
    </xdr:from>
    <xdr:to>
      <xdr:col>72</xdr:col>
      <xdr:colOff>38100</xdr:colOff>
      <xdr:row>106</xdr:row>
      <xdr:rowOff>52705</xdr:rowOff>
    </xdr:to>
    <xdr:sp macro="" textlink="">
      <xdr:nvSpPr>
        <xdr:cNvPr id="880" name="楕円 879"/>
        <xdr:cNvSpPr/>
      </xdr:nvSpPr>
      <xdr:spPr>
        <a:xfrm>
          <a:off x="13652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xdr:rowOff>
    </xdr:from>
    <xdr:to>
      <xdr:col>76</xdr:col>
      <xdr:colOff>114300</xdr:colOff>
      <xdr:row>106</xdr:row>
      <xdr:rowOff>20955</xdr:rowOff>
    </xdr:to>
    <xdr:cxnSp macro="">
      <xdr:nvCxnSpPr>
        <xdr:cNvPr id="881" name="直線コネクタ 880"/>
        <xdr:cNvCxnSpPr/>
      </xdr:nvCxnSpPr>
      <xdr:spPr>
        <a:xfrm>
          <a:off x="13703300" y="181756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90170</xdr:rowOff>
    </xdr:from>
    <xdr:to>
      <xdr:col>67</xdr:col>
      <xdr:colOff>101600</xdr:colOff>
      <xdr:row>106</xdr:row>
      <xdr:rowOff>20320</xdr:rowOff>
    </xdr:to>
    <xdr:sp macro="" textlink="">
      <xdr:nvSpPr>
        <xdr:cNvPr id="882" name="楕円 881"/>
        <xdr:cNvSpPr/>
      </xdr:nvSpPr>
      <xdr:spPr>
        <a:xfrm>
          <a:off x="12763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140970</xdr:rowOff>
    </xdr:from>
    <xdr:to>
      <xdr:col>71</xdr:col>
      <xdr:colOff>177800</xdr:colOff>
      <xdr:row>106</xdr:row>
      <xdr:rowOff>1905</xdr:rowOff>
    </xdr:to>
    <xdr:cxnSp macro="">
      <xdr:nvCxnSpPr>
        <xdr:cNvPr id="883" name="直線コネクタ 882"/>
        <xdr:cNvCxnSpPr/>
      </xdr:nvCxnSpPr>
      <xdr:spPr>
        <a:xfrm>
          <a:off x="12814300" y="181432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84" name="n_1aveValue【公民館】&#10;有形固定資産減価償却率"/>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885" name="n_2ave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886" name="n_3aveValue【公民館】&#10;有形固定資産減価償却率"/>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887" name="n_4aveValue【公民館】&#10;有形固定資産減価償却率"/>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888" name="n_1mainValue【公民館】&#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889" name="n_2mainValue【公民館】&#10;有形固定資産減価償却率"/>
        <xdr:cNvSpPr txBox="1"/>
      </xdr:nvSpPr>
      <xdr:spPr>
        <a:xfrm>
          <a:off x="14389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43832</xdr:rowOff>
    </xdr:from>
    <xdr:ext cx="405111" cy="259045"/>
    <xdr:sp macro="" textlink="">
      <xdr:nvSpPr>
        <xdr:cNvPr id="890" name="n_3mainValue【公民館】&#10;有形固定資産減価償却率"/>
        <xdr:cNvSpPr txBox="1"/>
      </xdr:nvSpPr>
      <xdr:spPr>
        <a:xfrm>
          <a:off x="13500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91" name="n_4main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917" name="直線コネクタ 916"/>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9" name="直線コネクタ 91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20"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21" name="直線コネクタ 920"/>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22" name="【公民館】&#10;一人当たり面積平均値テキスト"/>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23" name="フローチャート: 判断 922"/>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924" name="フローチャート: 判断 923"/>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925" name="フローチャート: 判断 924"/>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26" name="フローチャート: 判断 925"/>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27" name="フローチャート: 判断 926"/>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74386</xdr:rowOff>
    </xdr:from>
    <xdr:to>
      <xdr:col>116</xdr:col>
      <xdr:colOff>114300</xdr:colOff>
      <xdr:row>108</xdr:row>
      <xdr:rowOff>4536</xdr:rowOff>
    </xdr:to>
    <xdr:sp macro="" textlink="">
      <xdr:nvSpPr>
        <xdr:cNvPr id="933" name="楕円 932"/>
        <xdr:cNvSpPr/>
      </xdr:nvSpPr>
      <xdr:spPr>
        <a:xfrm>
          <a:off x="221107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52813</xdr:rowOff>
    </xdr:from>
    <xdr:ext cx="469744" cy="259045"/>
    <xdr:sp macro="" textlink="">
      <xdr:nvSpPr>
        <xdr:cNvPr id="934" name="【公民館】&#10;一人当たり面積該当値テキスト"/>
        <xdr:cNvSpPr txBox="1"/>
      </xdr:nvSpPr>
      <xdr:spPr>
        <a:xfrm>
          <a:off x="22199600"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935" name="楕円 934"/>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125186</xdr:rowOff>
    </xdr:from>
    <xdr:to>
      <xdr:col>116</xdr:col>
      <xdr:colOff>63500</xdr:colOff>
      <xdr:row>107</xdr:row>
      <xdr:rowOff>128451</xdr:rowOff>
    </xdr:to>
    <xdr:cxnSp macro="">
      <xdr:nvCxnSpPr>
        <xdr:cNvPr id="936" name="直線コネクタ 935"/>
        <xdr:cNvCxnSpPr/>
      </xdr:nvCxnSpPr>
      <xdr:spPr>
        <a:xfrm flipV="1">
          <a:off x="21323300" y="1847033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80918</xdr:rowOff>
    </xdr:from>
    <xdr:to>
      <xdr:col>107</xdr:col>
      <xdr:colOff>101600</xdr:colOff>
      <xdr:row>108</xdr:row>
      <xdr:rowOff>11068</xdr:rowOff>
    </xdr:to>
    <xdr:sp macro="" textlink="">
      <xdr:nvSpPr>
        <xdr:cNvPr id="937" name="楕円 936"/>
        <xdr:cNvSpPr/>
      </xdr:nvSpPr>
      <xdr:spPr>
        <a:xfrm>
          <a:off x="20383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131718</xdr:rowOff>
    </xdr:to>
    <xdr:cxnSp macro="">
      <xdr:nvCxnSpPr>
        <xdr:cNvPr id="938" name="直線コネクタ 937"/>
        <xdr:cNvCxnSpPr/>
      </xdr:nvCxnSpPr>
      <xdr:spPr>
        <a:xfrm flipV="1">
          <a:off x="20434300" y="1847360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84182</xdr:rowOff>
    </xdr:from>
    <xdr:to>
      <xdr:col>102</xdr:col>
      <xdr:colOff>165100</xdr:colOff>
      <xdr:row>108</xdr:row>
      <xdr:rowOff>14332</xdr:rowOff>
    </xdr:to>
    <xdr:sp macro="" textlink="">
      <xdr:nvSpPr>
        <xdr:cNvPr id="939" name="楕円 938"/>
        <xdr:cNvSpPr/>
      </xdr:nvSpPr>
      <xdr:spPr>
        <a:xfrm>
          <a:off x="19494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131718</xdr:rowOff>
    </xdr:from>
    <xdr:to>
      <xdr:col>107</xdr:col>
      <xdr:colOff>50800</xdr:colOff>
      <xdr:row>107</xdr:row>
      <xdr:rowOff>134982</xdr:rowOff>
    </xdr:to>
    <xdr:cxnSp macro="">
      <xdr:nvCxnSpPr>
        <xdr:cNvPr id="940" name="直線コネクタ 939"/>
        <xdr:cNvCxnSpPr/>
      </xdr:nvCxnSpPr>
      <xdr:spPr>
        <a:xfrm flipV="1">
          <a:off x="19545300" y="184768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87449</xdr:rowOff>
    </xdr:from>
    <xdr:to>
      <xdr:col>98</xdr:col>
      <xdr:colOff>38100</xdr:colOff>
      <xdr:row>108</xdr:row>
      <xdr:rowOff>17599</xdr:rowOff>
    </xdr:to>
    <xdr:sp macro="" textlink="">
      <xdr:nvSpPr>
        <xdr:cNvPr id="941" name="楕円 940"/>
        <xdr:cNvSpPr/>
      </xdr:nvSpPr>
      <xdr:spPr>
        <a:xfrm>
          <a:off x="18605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134982</xdr:rowOff>
    </xdr:from>
    <xdr:to>
      <xdr:col>102</xdr:col>
      <xdr:colOff>114300</xdr:colOff>
      <xdr:row>107</xdr:row>
      <xdr:rowOff>138249</xdr:rowOff>
    </xdr:to>
    <xdr:cxnSp macro="">
      <xdr:nvCxnSpPr>
        <xdr:cNvPr id="942" name="直線コネクタ 941"/>
        <xdr:cNvCxnSpPr/>
      </xdr:nvCxnSpPr>
      <xdr:spPr>
        <a:xfrm flipV="1">
          <a:off x="18656300" y="184801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943" name="n_1aveValue【公民館】&#10;一人当たり面積"/>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944" name="n_2aveValue【公民館】&#10;一人当たり面積"/>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945" name="n_3aveValue【公民館】&#10;一人当たり面積"/>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946" name="n_4aveValue【公民館】&#10;一人当たり面積"/>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947" name="n_1mainValue【公民館】&#10;一人当たり面積"/>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2195</xdr:rowOff>
    </xdr:from>
    <xdr:ext cx="469744" cy="259045"/>
    <xdr:sp macro="" textlink="">
      <xdr:nvSpPr>
        <xdr:cNvPr id="948" name="n_2mainValue【公民館】&#10;一人当たり面積"/>
        <xdr:cNvSpPr txBox="1"/>
      </xdr:nvSpPr>
      <xdr:spPr>
        <a:xfrm>
          <a:off x="20199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5459</xdr:rowOff>
    </xdr:from>
    <xdr:ext cx="469744" cy="259045"/>
    <xdr:sp macro="" textlink="">
      <xdr:nvSpPr>
        <xdr:cNvPr id="949" name="n_3mainValue【公民館】&#10;一人当たり面積"/>
        <xdr:cNvSpPr txBox="1"/>
      </xdr:nvSpPr>
      <xdr:spPr>
        <a:xfrm>
          <a:off x="19310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8726</xdr:rowOff>
    </xdr:from>
    <xdr:ext cx="469744" cy="259045"/>
    <xdr:sp macro="" textlink="">
      <xdr:nvSpPr>
        <xdr:cNvPr id="950" name="n_4mainValue【公民館】&#10;一人当たり面積"/>
        <xdr:cNvSpPr txBox="1"/>
      </xdr:nvSpPr>
      <xdr:spPr>
        <a:xfrm>
          <a:off x="18421427" y="185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と比較して有形固定資産減価償却率が高くなっている施設は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学校施設、港湾・漁港及び公民館である。学校施設については、過去に耐震化工事、大規模改造工事を実施しており、適切な維持管理に努めているが、少子化を見据えて集約化を進め、総量を縮減せざるを得ない。港湾・漁港については、各個別施設計画に基づき、長寿命化対策を講じている。公民館については、老朽化施設が増えてきており、今後、建替え、他の施設への機能移転を進める予定である。</a:t>
          </a:r>
          <a:endParaRPr lang="ja-JP" altLang="ja-JP" sz="1400">
            <a:effectLst/>
          </a:endParaRPr>
        </a:p>
        <a:p>
          <a:r>
            <a:rPr lang="ja-JP" altLang="ja-JP" sz="1100" b="0" i="0" baseline="0">
              <a:solidFill>
                <a:schemeClr val="dk1"/>
              </a:solidFill>
              <a:effectLst/>
              <a:latin typeface="+mn-lt"/>
              <a:ea typeface="+mn-ea"/>
              <a:cs typeface="+mn-cs"/>
            </a:rPr>
            <a:t>一人当たり面積等において、</a:t>
          </a:r>
          <a:r>
            <a:rPr kumimoji="1" lang="ja-JP" altLang="ja-JP" sz="1100">
              <a:solidFill>
                <a:schemeClr val="dk1"/>
              </a:solidFill>
              <a:effectLst/>
              <a:latin typeface="+mn-lt"/>
              <a:ea typeface="+mn-ea"/>
              <a:cs typeface="+mn-cs"/>
            </a:rPr>
            <a:t>類似団体内平均値</a:t>
          </a:r>
          <a:r>
            <a:rPr lang="ja-JP" altLang="ja-JP" sz="1100" b="0" i="0" baseline="0">
              <a:solidFill>
                <a:schemeClr val="dk1"/>
              </a:solidFill>
              <a:effectLst/>
              <a:latin typeface="+mn-lt"/>
              <a:ea typeface="+mn-ea"/>
              <a:cs typeface="+mn-cs"/>
            </a:rPr>
            <a:t>を超えている橋りょう・トンネルは、早急な総量縮小は難しいため、まずは個別施設計画に基づき、長寿命化対策を講じていく。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41,826
41,432
182.38
27,736,676
26,947,278
722,566
13,056,257
27,753,268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45.1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76200</xdr:rowOff>
    </xdr:from>
    <xdr:to>
      <xdr:col>24</xdr:col>
      <xdr:colOff>114300</xdr:colOff>
      <xdr:row>37</xdr:row>
      <xdr:rowOff>6350</xdr:rowOff>
    </xdr:to>
    <xdr:sp macro="" textlink="">
      <xdr:nvSpPr>
        <xdr:cNvPr id="72" name="楕円 71"/>
        <xdr:cNvSpPr/>
      </xdr:nvSpPr>
      <xdr:spPr>
        <a:xfrm>
          <a:off x="45847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54627</xdr:rowOff>
    </xdr:from>
    <xdr:ext cx="405111" cy="259045"/>
    <xdr:sp macro="" textlink="">
      <xdr:nvSpPr>
        <xdr:cNvPr id="73" name="【図書館】&#10;有形固定資産減価償却率該当値テキスト"/>
        <xdr:cNvSpPr txBox="1"/>
      </xdr:nvSpPr>
      <xdr:spPr>
        <a:xfrm>
          <a:off x="4673600"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4" name="楕円 73"/>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127000</xdr:rowOff>
    </xdr:to>
    <xdr:cxnSp macro="">
      <xdr:nvCxnSpPr>
        <xdr:cNvPr id="75" name="直線コネクタ 74"/>
        <xdr:cNvCxnSpPr/>
      </xdr:nvCxnSpPr>
      <xdr:spPr>
        <a:xfrm>
          <a:off x="3797300" y="627126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6" name="楕円 75"/>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99060</xdr:rowOff>
    </xdr:to>
    <xdr:cxnSp macro="">
      <xdr:nvCxnSpPr>
        <xdr:cNvPr id="77" name="直線コネクタ 76"/>
        <xdr:cNvCxnSpPr/>
      </xdr:nvCxnSpPr>
      <xdr:spPr>
        <a:xfrm>
          <a:off x="2908300" y="6256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8" name="楕円 77"/>
        <xdr:cNvSpPr/>
      </xdr:nvSpPr>
      <xdr:spPr>
        <a:xfrm>
          <a:off x="1968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63500</xdr:rowOff>
    </xdr:from>
    <xdr:to>
      <xdr:col>15</xdr:col>
      <xdr:colOff>50800</xdr:colOff>
      <xdr:row>36</xdr:row>
      <xdr:rowOff>83820</xdr:rowOff>
    </xdr:to>
    <xdr:cxnSp macro="">
      <xdr:nvCxnSpPr>
        <xdr:cNvPr id="79" name="直線コネクタ 78"/>
        <xdr:cNvCxnSpPr/>
      </xdr:nvCxnSpPr>
      <xdr:spPr>
        <a:xfrm>
          <a:off x="2019300" y="623570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158750</xdr:rowOff>
    </xdr:from>
    <xdr:to>
      <xdr:col>6</xdr:col>
      <xdr:colOff>38100</xdr:colOff>
      <xdr:row>36</xdr:row>
      <xdr:rowOff>88900</xdr:rowOff>
    </xdr:to>
    <xdr:sp macro="" textlink="">
      <xdr:nvSpPr>
        <xdr:cNvPr id="80" name="楕円 79"/>
        <xdr:cNvSpPr/>
      </xdr:nvSpPr>
      <xdr:spPr>
        <a:xfrm>
          <a:off x="107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38100</xdr:rowOff>
    </xdr:from>
    <xdr:to>
      <xdr:col>10</xdr:col>
      <xdr:colOff>114300</xdr:colOff>
      <xdr:row>36</xdr:row>
      <xdr:rowOff>63500</xdr:rowOff>
    </xdr:to>
    <xdr:cxnSp macro="">
      <xdr:nvCxnSpPr>
        <xdr:cNvPr id="81" name="直線コネクタ 80"/>
        <xdr:cNvCxnSpPr/>
      </xdr:nvCxnSpPr>
      <xdr:spPr>
        <a:xfrm>
          <a:off x="1130300" y="621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134637</xdr:rowOff>
    </xdr:from>
    <xdr:ext cx="405111" cy="259045"/>
    <xdr:sp macro="" textlink="">
      <xdr:nvSpPr>
        <xdr:cNvPr id="83" name="n_2aveValue【図書館】&#10;有形固定資産減価償却率"/>
        <xdr:cNvSpPr txBox="1"/>
      </xdr:nvSpPr>
      <xdr:spPr>
        <a:xfrm>
          <a:off x="27057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6"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151147</xdr:rowOff>
    </xdr:from>
    <xdr:ext cx="405111" cy="259045"/>
    <xdr:sp macro="" textlink="">
      <xdr:nvSpPr>
        <xdr:cNvPr id="87" name="n_2mainValue【図書館】&#10;有形固定資産減価償却率"/>
        <xdr:cNvSpPr txBox="1"/>
      </xdr:nvSpPr>
      <xdr:spPr>
        <a:xfrm>
          <a:off x="2705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130827</xdr:rowOff>
    </xdr:from>
    <xdr:ext cx="405111" cy="259045"/>
    <xdr:sp macro="" textlink="">
      <xdr:nvSpPr>
        <xdr:cNvPr id="88" name="n_3mainValue【図書館】&#10;有形固定資産減価償却率"/>
        <xdr:cNvSpPr txBox="1"/>
      </xdr:nvSpPr>
      <xdr:spPr>
        <a:xfrm>
          <a:off x="1816744"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105427</xdr:rowOff>
    </xdr:from>
    <xdr:ext cx="405111" cy="259045"/>
    <xdr:sp macro="" textlink="">
      <xdr:nvSpPr>
        <xdr:cNvPr id="89" name="n_4mainValue【図書館】&#10;有形固定資産減価償却率"/>
        <xdr:cNvSpPr txBox="1"/>
      </xdr:nvSpPr>
      <xdr:spPr>
        <a:xfrm>
          <a:off x="927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10515600" y="6896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29" name="楕円 128"/>
        <xdr:cNvSpPr/>
      </xdr:nvSpPr>
      <xdr:spPr>
        <a:xfrm>
          <a:off x="10426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93997</xdr:rowOff>
    </xdr:from>
    <xdr:ext cx="469744" cy="259045"/>
    <xdr:sp macro="" textlink="">
      <xdr:nvSpPr>
        <xdr:cNvPr id="130" name="【図書館】&#10;一人当たり面積該当値テキスト"/>
        <xdr:cNvSpPr txBox="1"/>
      </xdr:nvSpPr>
      <xdr:spPr>
        <a:xfrm>
          <a:off x="10515600"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78740</xdr:rowOff>
    </xdr:from>
    <xdr:to>
      <xdr:col>50</xdr:col>
      <xdr:colOff>165100</xdr:colOff>
      <xdr:row>40</xdr:row>
      <xdr:rowOff>8890</xdr:rowOff>
    </xdr:to>
    <xdr:sp macro="" textlink="">
      <xdr:nvSpPr>
        <xdr:cNvPr id="131" name="楕円 130"/>
        <xdr:cNvSpPr/>
      </xdr:nvSpPr>
      <xdr:spPr>
        <a:xfrm>
          <a:off x="9588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121920</xdr:rowOff>
    </xdr:from>
    <xdr:to>
      <xdr:col>55</xdr:col>
      <xdr:colOff>0</xdr:colOff>
      <xdr:row>39</xdr:row>
      <xdr:rowOff>129540</xdr:rowOff>
    </xdr:to>
    <xdr:cxnSp macro="">
      <xdr:nvCxnSpPr>
        <xdr:cNvPr id="132" name="直線コネクタ 131"/>
        <xdr:cNvCxnSpPr/>
      </xdr:nvCxnSpPr>
      <xdr:spPr>
        <a:xfrm flipV="1">
          <a:off x="9639300" y="68084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3" name="楕円 132"/>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129540</xdr:rowOff>
    </xdr:from>
    <xdr:to>
      <xdr:col>50</xdr:col>
      <xdr:colOff>114300</xdr:colOff>
      <xdr:row>39</xdr:row>
      <xdr:rowOff>133350</xdr:rowOff>
    </xdr:to>
    <xdr:cxnSp macro="">
      <xdr:nvCxnSpPr>
        <xdr:cNvPr id="134" name="直線コネクタ 133"/>
        <xdr:cNvCxnSpPr/>
      </xdr:nvCxnSpPr>
      <xdr:spPr>
        <a:xfrm flipV="1">
          <a:off x="8750300" y="68160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86360</xdr:rowOff>
    </xdr:from>
    <xdr:to>
      <xdr:col>41</xdr:col>
      <xdr:colOff>101600</xdr:colOff>
      <xdr:row>40</xdr:row>
      <xdr:rowOff>16510</xdr:rowOff>
    </xdr:to>
    <xdr:sp macro="" textlink="">
      <xdr:nvSpPr>
        <xdr:cNvPr id="135" name="楕円 134"/>
        <xdr:cNvSpPr/>
      </xdr:nvSpPr>
      <xdr:spPr>
        <a:xfrm>
          <a:off x="7810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137160</xdr:rowOff>
    </xdr:to>
    <xdr:cxnSp macro="">
      <xdr:nvCxnSpPr>
        <xdr:cNvPr id="136" name="直線コネクタ 135"/>
        <xdr:cNvCxnSpPr/>
      </xdr:nvCxnSpPr>
      <xdr:spPr>
        <a:xfrm flipV="1">
          <a:off x="7861300" y="681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93980</xdr:rowOff>
    </xdr:from>
    <xdr:to>
      <xdr:col>36</xdr:col>
      <xdr:colOff>165100</xdr:colOff>
      <xdr:row>40</xdr:row>
      <xdr:rowOff>24130</xdr:rowOff>
    </xdr:to>
    <xdr:sp macro="" textlink="">
      <xdr:nvSpPr>
        <xdr:cNvPr id="137" name="楕円 136"/>
        <xdr:cNvSpPr/>
      </xdr:nvSpPr>
      <xdr:spPr>
        <a:xfrm>
          <a:off x="6921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137160</xdr:rowOff>
    </xdr:from>
    <xdr:to>
      <xdr:col>41</xdr:col>
      <xdr:colOff>50800</xdr:colOff>
      <xdr:row>39</xdr:row>
      <xdr:rowOff>144780</xdr:rowOff>
    </xdr:to>
    <xdr:cxnSp macro="">
      <xdr:nvCxnSpPr>
        <xdr:cNvPr id="138" name="直線コネクタ 137"/>
        <xdr:cNvCxnSpPr/>
      </xdr:nvCxnSpPr>
      <xdr:spPr>
        <a:xfrm flipV="1">
          <a:off x="6972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93917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167657</xdr:rowOff>
    </xdr:from>
    <xdr:ext cx="469744" cy="259045"/>
    <xdr:sp macro="" textlink="">
      <xdr:nvSpPr>
        <xdr:cNvPr id="140" name="n_2aveValue【図書館】&#10;一人当たり面積"/>
        <xdr:cNvSpPr txBox="1"/>
      </xdr:nvSpPr>
      <xdr:spPr>
        <a:xfrm>
          <a:off x="85154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xdr:rowOff>
    </xdr:from>
    <xdr:ext cx="469744" cy="259045"/>
    <xdr:sp macro="" textlink="">
      <xdr:nvSpPr>
        <xdr:cNvPr id="141" name="n_3aveValue【図書館】&#10;一人当たり面積"/>
        <xdr:cNvSpPr txBox="1"/>
      </xdr:nvSpPr>
      <xdr:spPr>
        <a:xfrm>
          <a:off x="7626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2" name="n_4aveValue【図書館】&#10;一人当たり面積"/>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25417</xdr:rowOff>
    </xdr:from>
    <xdr:ext cx="469744" cy="259045"/>
    <xdr:sp macro="" textlink="">
      <xdr:nvSpPr>
        <xdr:cNvPr id="143" name="n_1mainValue【図書館】&#10;一人当たり面積"/>
        <xdr:cNvSpPr txBox="1"/>
      </xdr:nvSpPr>
      <xdr:spPr>
        <a:xfrm>
          <a:off x="9391727"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44"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33037</xdr:rowOff>
    </xdr:from>
    <xdr:ext cx="469744" cy="259045"/>
    <xdr:sp macro="" textlink="">
      <xdr:nvSpPr>
        <xdr:cNvPr id="145" name="n_3mainValue【図書館】&#10;一人当たり面積"/>
        <xdr:cNvSpPr txBox="1"/>
      </xdr:nvSpPr>
      <xdr:spPr>
        <a:xfrm>
          <a:off x="76264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6" name="n_4main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87" name="楕円 186"/>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88" name="【体育館・プール】&#10;有形固定資産減価償却率該当値テキスト"/>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109220</xdr:rowOff>
    </xdr:from>
    <xdr:to>
      <xdr:col>20</xdr:col>
      <xdr:colOff>38100</xdr:colOff>
      <xdr:row>58</xdr:row>
      <xdr:rowOff>39370</xdr:rowOff>
    </xdr:to>
    <xdr:sp macro="" textlink="">
      <xdr:nvSpPr>
        <xdr:cNvPr id="189" name="楕円 188"/>
        <xdr:cNvSpPr/>
      </xdr:nvSpPr>
      <xdr:spPr>
        <a:xfrm>
          <a:off x="3746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160020</xdr:rowOff>
    </xdr:from>
    <xdr:to>
      <xdr:col>24</xdr:col>
      <xdr:colOff>63500</xdr:colOff>
      <xdr:row>58</xdr:row>
      <xdr:rowOff>30480</xdr:rowOff>
    </xdr:to>
    <xdr:cxnSp macro="">
      <xdr:nvCxnSpPr>
        <xdr:cNvPr id="190" name="直線コネクタ 189"/>
        <xdr:cNvCxnSpPr/>
      </xdr:nvCxnSpPr>
      <xdr:spPr>
        <a:xfrm>
          <a:off x="3797300" y="9932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91" name="楕円 190"/>
        <xdr:cNvSpPr/>
      </xdr:nvSpPr>
      <xdr:spPr>
        <a:xfrm>
          <a:off x="2857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160020</xdr:rowOff>
    </xdr:to>
    <xdr:cxnSp macro="">
      <xdr:nvCxnSpPr>
        <xdr:cNvPr id="192" name="直線コネクタ 191"/>
        <xdr:cNvCxnSpPr/>
      </xdr:nvCxnSpPr>
      <xdr:spPr>
        <a:xfrm>
          <a:off x="2908300" y="9890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93" name="楕円 192"/>
        <xdr:cNvSpPr/>
      </xdr:nvSpPr>
      <xdr:spPr>
        <a:xfrm>
          <a:off x="196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118110</xdr:rowOff>
    </xdr:to>
    <xdr:cxnSp macro="">
      <xdr:nvCxnSpPr>
        <xdr:cNvPr id="194" name="直線コネクタ 193"/>
        <xdr:cNvCxnSpPr/>
      </xdr:nvCxnSpPr>
      <xdr:spPr>
        <a:xfrm>
          <a:off x="2019300" y="9848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156845</xdr:rowOff>
    </xdr:from>
    <xdr:to>
      <xdr:col>6</xdr:col>
      <xdr:colOff>38100</xdr:colOff>
      <xdr:row>57</xdr:row>
      <xdr:rowOff>86995</xdr:rowOff>
    </xdr:to>
    <xdr:sp macro="" textlink="">
      <xdr:nvSpPr>
        <xdr:cNvPr id="195" name="楕円 194"/>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76200</xdr:rowOff>
    </xdr:to>
    <xdr:cxnSp macro="">
      <xdr:nvCxnSpPr>
        <xdr:cNvPr id="196" name="直線コネクタ 195"/>
        <xdr:cNvCxnSpPr/>
      </xdr:nvCxnSpPr>
      <xdr:spPr>
        <a:xfrm>
          <a:off x="1130300" y="9808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55897</xdr:rowOff>
    </xdr:from>
    <xdr:ext cx="405111" cy="259045"/>
    <xdr:sp macro="" textlink="">
      <xdr:nvSpPr>
        <xdr:cNvPr id="201" name="n_1mainValue【体育館・プール】&#10;有形固定資産減価償却率"/>
        <xdr:cNvSpPr txBox="1"/>
      </xdr:nvSpPr>
      <xdr:spPr>
        <a:xfrm>
          <a:off x="35820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202" name="n_2mainValue【体育館・プール】&#10;有形固定資産減価償却率"/>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203" name="n_3mainValue【体育館・プール】&#10;有形固定資産減価償却率"/>
        <xdr:cNvSpPr txBox="1"/>
      </xdr:nvSpPr>
      <xdr:spPr>
        <a:xfrm>
          <a:off x="1816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103522</xdr:rowOff>
    </xdr:from>
    <xdr:ext cx="405111" cy="259045"/>
    <xdr:sp macro="" textlink="">
      <xdr:nvSpPr>
        <xdr:cNvPr id="204" name="n_4mainValue【体育館・プール】&#10;有形固定資産減価償却率"/>
        <xdr:cNvSpPr txBox="1"/>
      </xdr:nvSpPr>
      <xdr:spPr>
        <a:xfrm>
          <a:off x="927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148082</xdr:rowOff>
    </xdr:from>
    <xdr:to>
      <xdr:col>55</xdr:col>
      <xdr:colOff>50800</xdr:colOff>
      <xdr:row>63</xdr:row>
      <xdr:rowOff>78232</xdr:rowOff>
    </xdr:to>
    <xdr:sp macro="" textlink="">
      <xdr:nvSpPr>
        <xdr:cNvPr id="244" name="楕円 243"/>
        <xdr:cNvSpPr/>
      </xdr:nvSpPr>
      <xdr:spPr>
        <a:xfrm>
          <a:off x="10426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170959</xdr:rowOff>
    </xdr:from>
    <xdr:ext cx="469744" cy="259045"/>
    <xdr:sp macro="" textlink="">
      <xdr:nvSpPr>
        <xdr:cNvPr id="245" name="【体育館・プール】&#10;一人当たり面積該当値テキスト"/>
        <xdr:cNvSpPr txBox="1"/>
      </xdr:nvSpPr>
      <xdr:spPr>
        <a:xfrm>
          <a:off x="10515600"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150368</xdr:rowOff>
    </xdr:from>
    <xdr:to>
      <xdr:col>50</xdr:col>
      <xdr:colOff>165100</xdr:colOff>
      <xdr:row>63</xdr:row>
      <xdr:rowOff>80518</xdr:rowOff>
    </xdr:to>
    <xdr:sp macro="" textlink="">
      <xdr:nvSpPr>
        <xdr:cNvPr id="246" name="楕円 245"/>
        <xdr:cNvSpPr/>
      </xdr:nvSpPr>
      <xdr:spPr>
        <a:xfrm>
          <a:off x="9588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27432</xdr:rowOff>
    </xdr:from>
    <xdr:to>
      <xdr:col>55</xdr:col>
      <xdr:colOff>0</xdr:colOff>
      <xdr:row>63</xdr:row>
      <xdr:rowOff>29718</xdr:rowOff>
    </xdr:to>
    <xdr:cxnSp macro="">
      <xdr:nvCxnSpPr>
        <xdr:cNvPr id="247" name="直線コネクタ 246"/>
        <xdr:cNvCxnSpPr/>
      </xdr:nvCxnSpPr>
      <xdr:spPr>
        <a:xfrm flipV="1">
          <a:off x="9639300" y="1082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153035</xdr:rowOff>
    </xdr:from>
    <xdr:to>
      <xdr:col>46</xdr:col>
      <xdr:colOff>38100</xdr:colOff>
      <xdr:row>63</xdr:row>
      <xdr:rowOff>83185</xdr:rowOff>
    </xdr:to>
    <xdr:sp macro="" textlink="">
      <xdr:nvSpPr>
        <xdr:cNvPr id="248" name="楕円 247"/>
        <xdr:cNvSpPr/>
      </xdr:nvSpPr>
      <xdr:spPr>
        <a:xfrm>
          <a:off x="8699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29718</xdr:rowOff>
    </xdr:from>
    <xdr:to>
      <xdr:col>50</xdr:col>
      <xdr:colOff>114300</xdr:colOff>
      <xdr:row>63</xdr:row>
      <xdr:rowOff>32385</xdr:rowOff>
    </xdr:to>
    <xdr:cxnSp macro="">
      <xdr:nvCxnSpPr>
        <xdr:cNvPr id="249" name="直線コネクタ 248"/>
        <xdr:cNvCxnSpPr/>
      </xdr:nvCxnSpPr>
      <xdr:spPr>
        <a:xfrm flipV="1">
          <a:off x="8750300" y="108310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155702</xdr:rowOff>
    </xdr:from>
    <xdr:to>
      <xdr:col>41</xdr:col>
      <xdr:colOff>101600</xdr:colOff>
      <xdr:row>63</xdr:row>
      <xdr:rowOff>85852</xdr:rowOff>
    </xdr:to>
    <xdr:sp macro="" textlink="">
      <xdr:nvSpPr>
        <xdr:cNvPr id="250" name="楕円 249"/>
        <xdr:cNvSpPr/>
      </xdr:nvSpPr>
      <xdr:spPr>
        <a:xfrm>
          <a:off x="7810500" y="107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32385</xdr:rowOff>
    </xdr:from>
    <xdr:to>
      <xdr:col>45</xdr:col>
      <xdr:colOff>177800</xdr:colOff>
      <xdr:row>63</xdr:row>
      <xdr:rowOff>35052</xdr:rowOff>
    </xdr:to>
    <xdr:cxnSp macro="">
      <xdr:nvCxnSpPr>
        <xdr:cNvPr id="251" name="直線コネクタ 250"/>
        <xdr:cNvCxnSpPr/>
      </xdr:nvCxnSpPr>
      <xdr:spPr>
        <a:xfrm flipV="1">
          <a:off x="7861300" y="1083373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159131</xdr:rowOff>
    </xdr:from>
    <xdr:to>
      <xdr:col>36</xdr:col>
      <xdr:colOff>165100</xdr:colOff>
      <xdr:row>63</xdr:row>
      <xdr:rowOff>89281</xdr:rowOff>
    </xdr:to>
    <xdr:sp macro="" textlink="">
      <xdr:nvSpPr>
        <xdr:cNvPr id="252" name="楕円 251"/>
        <xdr:cNvSpPr/>
      </xdr:nvSpPr>
      <xdr:spPr>
        <a:xfrm>
          <a:off x="6921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35052</xdr:rowOff>
    </xdr:from>
    <xdr:to>
      <xdr:col>41</xdr:col>
      <xdr:colOff>50800</xdr:colOff>
      <xdr:row>63</xdr:row>
      <xdr:rowOff>38481</xdr:rowOff>
    </xdr:to>
    <xdr:cxnSp macro="">
      <xdr:nvCxnSpPr>
        <xdr:cNvPr id="253" name="直線コネクタ 252"/>
        <xdr:cNvCxnSpPr/>
      </xdr:nvCxnSpPr>
      <xdr:spPr>
        <a:xfrm flipV="1">
          <a:off x="6972300" y="1083640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97045</xdr:rowOff>
    </xdr:from>
    <xdr:ext cx="469744" cy="259045"/>
    <xdr:sp macro="" textlink="">
      <xdr:nvSpPr>
        <xdr:cNvPr id="258" name="n_1mainValue【体育館・プール】&#10;一人当たり面積"/>
        <xdr:cNvSpPr txBox="1"/>
      </xdr:nvSpPr>
      <xdr:spPr>
        <a:xfrm>
          <a:off x="9391727"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99712</xdr:rowOff>
    </xdr:from>
    <xdr:ext cx="469744" cy="259045"/>
    <xdr:sp macro="" textlink="">
      <xdr:nvSpPr>
        <xdr:cNvPr id="259" name="n_2mainValue【体育館・プール】&#10;一人当たり面積"/>
        <xdr:cNvSpPr txBox="1"/>
      </xdr:nvSpPr>
      <xdr:spPr>
        <a:xfrm>
          <a:off x="8515427" y="1055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102379</xdr:rowOff>
    </xdr:from>
    <xdr:ext cx="469744" cy="259045"/>
    <xdr:sp macro="" textlink="">
      <xdr:nvSpPr>
        <xdr:cNvPr id="260" name="n_3mainValue【体育館・プール】&#10;一人当たり面積"/>
        <xdr:cNvSpPr txBox="1"/>
      </xdr:nvSpPr>
      <xdr:spPr>
        <a:xfrm>
          <a:off x="7626427" y="1056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105808</xdr:rowOff>
    </xdr:from>
    <xdr:ext cx="469744" cy="259045"/>
    <xdr:sp macro="" textlink="">
      <xdr:nvSpPr>
        <xdr:cNvPr id="261" name="n_4mainValue【体育館・プール】&#10;一人当たり面積"/>
        <xdr:cNvSpPr txBox="1"/>
      </xdr:nvSpPr>
      <xdr:spPr>
        <a:xfrm>
          <a:off x="6737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634865"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102888</xdr:rowOff>
    </xdr:from>
    <xdr:ext cx="405111" cy="259045"/>
    <xdr:sp macro="" textlink="">
      <xdr:nvSpPr>
        <xdr:cNvPr id="292" name="【福祉施設】&#10;有形固定資産減価償却率平均値テキスト"/>
        <xdr:cNvSpPr txBox="1"/>
      </xdr:nvSpPr>
      <xdr:spPr>
        <a:xfrm>
          <a:off x="4673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746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xdr:cNvSpPr/>
      </xdr:nvSpPr>
      <xdr:spPr>
        <a:xfrm>
          <a:off x="2857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xdr:cNvSpPr/>
      </xdr:nvSpPr>
      <xdr:spPr>
        <a:xfrm>
          <a:off x="1968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xdr:cNvSpPr/>
      </xdr:nvSpPr>
      <xdr:spPr>
        <a:xfrm>
          <a:off x="1079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31387</xdr:rowOff>
    </xdr:from>
    <xdr:to>
      <xdr:col>24</xdr:col>
      <xdr:colOff>114300</xdr:colOff>
      <xdr:row>80</xdr:row>
      <xdr:rowOff>132987</xdr:rowOff>
    </xdr:to>
    <xdr:sp macro="" textlink="">
      <xdr:nvSpPr>
        <xdr:cNvPr id="303" name="楕円 302"/>
        <xdr:cNvSpPr/>
      </xdr:nvSpPr>
      <xdr:spPr>
        <a:xfrm>
          <a:off x="45847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54264</xdr:rowOff>
    </xdr:from>
    <xdr:ext cx="405111" cy="259045"/>
    <xdr:sp macro="" textlink="">
      <xdr:nvSpPr>
        <xdr:cNvPr id="304" name="【福祉施設】&#10;有形固定資産減価償却率該当値テキスト"/>
        <xdr:cNvSpPr txBox="1"/>
      </xdr:nvSpPr>
      <xdr:spPr>
        <a:xfrm>
          <a:off x="4673600" y="1359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153851</xdr:rowOff>
    </xdr:from>
    <xdr:to>
      <xdr:col>20</xdr:col>
      <xdr:colOff>38100</xdr:colOff>
      <xdr:row>80</xdr:row>
      <xdr:rowOff>84001</xdr:rowOff>
    </xdr:to>
    <xdr:sp macro="" textlink="">
      <xdr:nvSpPr>
        <xdr:cNvPr id="305" name="楕円 304"/>
        <xdr:cNvSpPr/>
      </xdr:nvSpPr>
      <xdr:spPr>
        <a:xfrm>
          <a:off x="3746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82187</xdr:rowOff>
    </xdr:to>
    <xdr:cxnSp macro="">
      <xdr:nvCxnSpPr>
        <xdr:cNvPr id="306" name="直線コネクタ 305"/>
        <xdr:cNvCxnSpPr/>
      </xdr:nvCxnSpPr>
      <xdr:spPr>
        <a:xfrm>
          <a:off x="3797300" y="1374920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103232</xdr:rowOff>
    </xdr:from>
    <xdr:to>
      <xdr:col>15</xdr:col>
      <xdr:colOff>101600</xdr:colOff>
      <xdr:row>80</xdr:row>
      <xdr:rowOff>33382</xdr:rowOff>
    </xdr:to>
    <xdr:sp macro="" textlink="">
      <xdr:nvSpPr>
        <xdr:cNvPr id="307" name="楕円 306"/>
        <xdr:cNvSpPr/>
      </xdr:nvSpPr>
      <xdr:spPr>
        <a:xfrm>
          <a:off x="2857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154032</xdr:rowOff>
    </xdr:from>
    <xdr:to>
      <xdr:col>19</xdr:col>
      <xdr:colOff>177800</xdr:colOff>
      <xdr:row>80</xdr:row>
      <xdr:rowOff>33201</xdr:rowOff>
    </xdr:to>
    <xdr:cxnSp macro="">
      <xdr:nvCxnSpPr>
        <xdr:cNvPr id="308" name="直線コネクタ 307"/>
        <xdr:cNvCxnSpPr/>
      </xdr:nvCxnSpPr>
      <xdr:spPr>
        <a:xfrm>
          <a:off x="2908300" y="1369858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116295</xdr:rowOff>
    </xdr:from>
    <xdr:to>
      <xdr:col>10</xdr:col>
      <xdr:colOff>165100</xdr:colOff>
      <xdr:row>80</xdr:row>
      <xdr:rowOff>46445</xdr:rowOff>
    </xdr:to>
    <xdr:sp macro="" textlink="">
      <xdr:nvSpPr>
        <xdr:cNvPr id="309" name="楕円 308"/>
        <xdr:cNvSpPr/>
      </xdr:nvSpPr>
      <xdr:spPr>
        <a:xfrm>
          <a:off x="1968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154032</xdr:rowOff>
    </xdr:from>
    <xdr:to>
      <xdr:col>15</xdr:col>
      <xdr:colOff>50800</xdr:colOff>
      <xdr:row>79</xdr:row>
      <xdr:rowOff>167095</xdr:rowOff>
    </xdr:to>
    <xdr:cxnSp macro="">
      <xdr:nvCxnSpPr>
        <xdr:cNvPr id="310" name="直線コネクタ 309"/>
        <xdr:cNvCxnSpPr/>
      </xdr:nvCxnSpPr>
      <xdr:spPr>
        <a:xfrm flipV="1">
          <a:off x="2019300" y="1369858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1" name="楕円 310"/>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167095</xdr:rowOff>
    </xdr:from>
    <xdr:to>
      <xdr:col>10</xdr:col>
      <xdr:colOff>114300</xdr:colOff>
      <xdr:row>83</xdr:row>
      <xdr:rowOff>149134</xdr:rowOff>
    </xdr:to>
    <xdr:cxnSp macro="">
      <xdr:nvCxnSpPr>
        <xdr:cNvPr id="312" name="直線コネクタ 311"/>
        <xdr:cNvCxnSpPr/>
      </xdr:nvCxnSpPr>
      <xdr:spPr>
        <a:xfrm flipV="1">
          <a:off x="1130300" y="13711645"/>
          <a:ext cx="889000" cy="66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24509</xdr:rowOff>
    </xdr:from>
    <xdr:ext cx="405111" cy="259045"/>
    <xdr:sp macro="" textlink="">
      <xdr:nvSpPr>
        <xdr:cNvPr id="313" name="n_1aveValue【福祉施設】&#10;有形固定資産減価償却率"/>
        <xdr:cNvSpPr txBox="1"/>
      </xdr:nvSpPr>
      <xdr:spPr>
        <a:xfrm>
          <a:off x="3582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164935</xdr:rowOff>
    </xdr:from>
    <xdr:ext cx="405111" cy="259045"/>
    <xdr:sp macro="" textlink="">
      <xdr:nvSpPr>
        <xdr:cNvPr id="314" name="n_2aveValue【福祉施設】&#10;有形固定資産減価償却率"/>
        <xdr:cNvSpPr txBox="1"/>
      </xdr:nvSpPr>
      <xdr:spPr>
        <a:xfrm>
          <a:off x="2705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17978</xdr:rowOff>
    </xdr:from>
    <xdr:ext cx="405111" cy="259045"/>
    <xdr:sp macro="" textlink="">
      <xdr:nvSpPr>
        <xdr:cNvPr id="315" name="n_3aveValue【福祉施設】&#10;有形固定資産減価償却率"/>
        <xdr:cNvSpPr txBox="1"/>
      </xdr:nvSpPr>
      <xdr:spPr>
        <a:xfrm>
          <a:off x="1816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20519</xdr:rowOff>
    </xdr:from>
    <xdr:ext cx="405111" cy="259045"/>
    <xdr:sp macro="" textlink="">
      <xdr:nvSpPr>
        <xdr:cNvPr id="316" name="n_4aveValue【福祉施設】&#10;有形固定資産減価償却率"/>
        <xdr:cNvSpPr txBox="1"/>
      </xdr:nvSpPr>
      <xdr:spPr>
        <a:xfrm>
          <a:off x="927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100528</xdr:rowOff>
    </xdr:from>
    <xdr:ext cx="405111" cy="259045"/>
    <xdr:sp macro="" textlink="">
      <xdr:nvSpPr>
        <xdr:cNvPr id="317" name="n_1mainValue【福祉施設】&#10;有形固定資産減価償却率"/>
        <xdr:cNvSpPr txBox="1"/>
      </xdr:nvSpPr>
      <xdr:spPr>
        <a:xfrm>
          <a:off x="35820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49909</xdr:rowOff>
    </xdr:from>
    <xdr:ext cx="405111" cy="259045"/>
    <xdr:sp macro="" textlink="">
      <xdr:nvSpPr>
        <xdr:cNvPr id="318" name="n_2mainValue【福祉施設】&#10;有形固定資産減価償却率"/>
        <xdr:cNvSpPr txBox="1"/>
      </xdr:nvSpPr>
      <xdr:spPr>
        <a:xfrm>
          <a:off x="2705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62972</xdr:rowOff>
    </xdr:from>
    <xdr:ext cx="405111" cy="259045"/>
    <xdr:sp macro="" textlink="">
      <xdr:nvSpPr>
        <xdr:cNvPr id="319" name="n_3mainValue【福祉施設】&#10;有形固定資産減価償却率"/>
        <xdr:cNvSpPr txBox="1"/>
      </xdr:nvSpPr>
      <xdr:spPr>
        <a:xfrm>
          <a:off x="1816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0" name="n_4mainValue【福祉施設】&#10;有形固定資産減価償却率"/>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10476865" y="1334947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10515600" y="1312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10388600" y="1334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9588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xdr:cNvSpPr/>
      </xdr:nvSpPr>
      <xdr:spPr>
        <a:xfrm>
          <a:off x="6921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58" name="楕円 357"/>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59" name="【福祉施設】&#10;一人当たり面積該当値テキスト"/>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0" name="楕円 359"/>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1" name="直線コネクタ 360"/>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2" name="楕円 361"/>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3" name="直線コネクタ 362"/>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4" name="楕円 363"/>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5" name="直線コネクタ 364"/>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97028</xdr:rowOff>
    </xdr:from>
    <xdr:to>
      <xdr:col>36</xdr:col>
      <xdr:colOff>165100</xdr:colOff>
      <xdr:row>86</xdr:row>
      <xdr:rowOff>27178</xdr:rowOff>
    </xdr:to>
    <xdr:sp macro="" textlink="">
      <xdr:nvSpPr>
        <xdr:cNvPr id="366" name="楕円 365"/>
        <xdr:cNvSpPr/>
      </xdr:nvSpPr>
      <xdr:spPr>
        <a:xfrm>
          <a:off x="6921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147828</xdr:rowOff>
    </xdr:from>
    <xdr:to>
      <xdr:col>41</xdr:col>
      <xdr:colOff>50800</xdr:colOff>
      <xdr:row>86</xdr:row>
      <xdr:rowOff>15239</xdr:rowOff>
    </xdr:to>
    <xdr:cxnSp macro="">
      <xdr:nvCxnSpPr>
        <xdr:cNvPr id="367" name="直線コネクタ 366"/>
        <xdr:cNvCxnSpPr/>
      </xdr:nvCxnSpPr>
      <xdr:spPr>
        <a:xfrm>
          <a:off x="6972300" y="147210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112285</xdr:rowOff>
    </xdr:from>
    <xdr:ext cx="469744" cy="259045"/>
    <xdr:sp macro="" textlink="">
      <xdr:nvSpPr>
        <xdr:cNvPr id="368" name="n_1aveValue【福祉施設】&#10;一人当たり面積"/>
        <xdr:cNvSpPr txBox="1"/>
      </xdr:nvSpPr>
      <xdr:spPr>
        <a:xfrm>
          <a:off x="93917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69" name="n_2ave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0" name="n_3aveValue【福祉施設】&#10;一人当たり面積"/>
        <xdr:cNvSpPr txBox="1"/>
      </xdr:nvSpPr>
      <xdr:spPr>
        <a:xfrm>
          <a:off x="7626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107714</xdr:rowOff>
    </xdr:from>
    <xdr:ext cx="469744" cy="259045"/>
    <xdr:sp macro="" textlink="">
      <xdr:nvSpPr>
        <xdr:cNvPr id="371" name="n_4aveValue【福祉施設】&#10;一人当たり面積"/>
        <xdr:cNvSpPr txBox="1"/>
      </xdr:nvSpPr>
      <xdr:spPr>
        <a:xfrm>
          <a:off x="6737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2"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3" name="n_2mainValue【福祉施設】&#10;一人当たり面積"/>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4" name="n_3mainValue【福祉施設】&#10;一人当たり面積"/>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75" name="n_4mainValue【福祉施設】&#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60977</xdr:rowOff>
    </xdr:from>
    <xdr:ext cx="405111" cy="259045"/>
    <xdr:sp macro="" textlink="">
      <xdr:nvSpPr>
        <xdr:cNvPr id="406" name="【市民会館】&#10;有形固定資産減価償却率平均値テキスト"/>
        <xdr:cNvSpPr txBox="1"/>
      </xdr:nvSpPr>
      <xdr:spPr>
        <a:xfrm>
          <a:off x="4673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142966</xdr:rowOff>
    </xdr:from>
    <xdr:to>
      <xdr:col>24</xdr:col>
      <xdr:colOff>114300</xdr:colOff>
      <xdr:row>102</xdr:row>
      <xdr:rowOff>73116</xdr:rowOff>
    </xdr:to>
    <xdr:sp macro="" textlink="">
      <xdr:nvSpPr>
        <xdr:cNvPr id="417" name="楕円 416"/>
        <xdr:cNvSpPr/>
      </xdr:nvSpPr>
      <xdr:spPr>
        <a:xfrm>
          <a:off x="4584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165843</xdr:rowOff>
    </xdr:from>
    <xdr:ext cx="405111" cy="259045"/>
    <xdr:sp macro="" textlink="">
      <xdr:nvSpPr>
        <xdr:cNvPr id="418" name="【市民会館】&#10;有形固定資産減価償却率該当値テキスト"/>
        <xdr:cNvSpPr txBox="1"/>
      </xdr:nvSpPr>
      <xdr:spPr>
        <a:xfrm>
          <a:off x="4673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74386</xdr:rowOff>
    </xdr:from>
    <xdr:to>
      <xdr:col>20</xdr:col>
      <xdr:colOff>38100</xdr:colOff>
      <xdr:row>103</xdr:row>
      <xdr:rowOff>4536</xdr:rowOff>
    </xdr:to>
    <xdr:sp macro="" textlink="">
      <xdr:nvSpPr>
        <xdr:cNvPr id="419" name="楕円 418"/>
        <xdr:cNvSpPr/>
      </xdr:nvSpPr>
      <xdr:spPr>
        <a:xfrm>
          <a:off x="3746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125186</xdr:rowOff>
    </xdr:to>
    <xdr:cxnSp macro="">
      <xdr:nvCxnSpPr>
        <xdr:cNvPr id="420" name="直線コネクタ 419"/>
        <xdr:cNvCxnSpPr/>
      </xdr:nvCxnSpPr>
      <xdr:spPr>
        <a:xfrm flipV="1">
          <a:off x="3797300" y="17510216"/>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421" name="楕円 420"/>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103</xdr:row>
      <xdr:rowOff>46808</xdr:rowOff>
    </xdr:to>
    <xdr:cxnSp macro="">
      <xdr:nvCxnSpPr>
        <xdr:cNvPr id="422" name="直線コネクタ 421"/>
        <xdr:cNvCxnSpPr/>
      </xdr:nvCxnSpPr>
      <xdr:spPr>
        <a:xfrm flipV="1">
          <a:off x="2908300" y="1761308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423" name="楕円 422"/>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46808</xdr:rowOff>
    </xdr:to>
    <xdr:cxnSp macro="">
      <xdr:nvCxnSpPr>
        <xdr:cNvPr id="424" name="直線コネクタ 423"/>
        <xdr:cNvCxnSpPr/>
      </xdr:nvCxnSpPr>
      <xdr:spPr>
        <a:xfrm>
          <a:off x="2019300" y="176735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115207</xdr:rowOff>
    </xdr:from>
    <xdr:to>
      <xdr:col>6</xdr:col>
      <xdr:colOff>38100</xdr:colOff>
      <xdr:row>103</xdr:row>
      <xdr:rowOff>45357</xdr:rowOff>
    </xdr:to>
    <xdr:sp macro="" textlink="">
      <xdr:nvSpPr>
        <xdr:cNvPr id="425" name="楕円 424"/>
        <xdr:cNvSpPr/>
      </xdr:nvSpPr>
      <xdr:spPr>
        <a:xfrm>
          <a:off x="1079500" y="1760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166007</xdr:rowOff>
    </xdr:from>
    <xdr:to>
      <xdr:col>10</xdr:col>
      <xdr:colOff>114300</xdr:colOff>
      <xdr:row>103</xdr:row>
      <xdr:rowOff>14151</xdr:rowOff>
    </xdr:to>
    <xdr:cxnSp macro="">
      <xdr:nvCxnSpPr>
        <xdr:cNvPr id="426" name="直線コネクタ 425"/>
        <xdr:cNvCxnSpPr/>
      </xdr:nvCxnSpPr>
      <xdr:spPr>
        <a:xfrm>
          <a:off x="1130300" y="176539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428" name="n_2aveValue【市民会館】&#10;有形固定資産減価償却率"/>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429" name="n_3aveValue【市民会館】&#10;有形固定資産減価償却率"/>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430" name="n_4aveValue【市民会館】&#10;有形固定資産減価償却率"/>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21063</xdr:rowOff>
    </xdr:from>
    <xdr:ext cx="405111" cy="259045"/>
    <xdr:sp macro="" textlink="">
      <xdr:nvSpPr>
        <xdr:cNvPr id="431" name="n_1mainValue【市民会館】&#10;有形固定資産減価償却率"/>
        <xdr:cNvSpPr txBox="1"/>
      </xdr:nvSpPr>
      <xdr:spPr>
        <a:xfrm>
          <a:off x="3582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432" name="n_2mainValue【市民会館】&#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433" name="n_3mainValue【市民会館】&#10;有形固定資産減価償却率"/>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61884</xdr:rowOff>
    </xdr:from>
    <xdr:ext cx="405111" cy="259045"/>
    <xdr:sp macro="" textlink="">
      <xdr:nvSpPr>
        <xdr:cNvPr id="434" name="n_4mainValue【市民会館】&#10;有形固定資産減価償却率"/>
        <xdr:cNvSpPr txBox="1"/>
      </xdr:nvSpPr>
      <xdr:spPr>
        <a:xfrm>
          <a:off x="927744" y="1737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53975</xdr:rowOff>
    </xdr:from>
    <xdr:to>
      <xdr:col>55</xdr:col>
      <xdr:colOff>50800</xdr:colOff>
      <xdr:row>108</xdr:row>
      <xdr:rowOff>155575</xdr:rowOff>
    </xdr:to>
    <xdr:sp macro="" textlink="">
      <xdr:nvSpPr>
        <xdr:cNvPr id="474" name="楕円 473"/>
        <xdr:cNvSpPr/>
      </xdr:nvSpPr>
      <xdr:spPr>
        <a:xfrm>
          <a:off x="10426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140352</xdr:rowOff>
    </xdr:from>
    <xdr:ext cx="469744" cy="259045"/>
    <xdr:sp macro="" textlink="">
      <xdr:nvSpPr>
        <xdr:cNvPr id="475" name="【市民会館】&#10;一人当たり面積該当値テキスト"/>
        <xdr:cNvSpPr txBox="1"/>
      </xdr:nvSpPr>
      <xdr:spPr>
        <a:xfrm>
          <a:off x="10515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53975</xdr:rowOff>
    </xdr:from>
    <xdr:to>
      <xdr:col>50</xdr:col>
      <xdr:colOff>165100</xdr:colOff>
      <xdr:row>108</xdr:row>
      <xdr:rowOff>155575</xdr:rowOff>
    </xdr:to>
    <xdr:sp macro="" textlink="">
      <xdr:nvSpPr>
        <xdr:cNvPr id="476" name="楕円 475"/>
        <xdr:cNvSpPr/>
      </xdr:nvSpPr>
      <xdr:spPr>
        <a:xfrm>
          <a:off x="9588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104775</xdr:rowOff>
    </xdr:from>
    <xdr:to>
      <xdr:col>55</xdr:col>
      <xdr:colOff>0</xdr:colOff>
      <xdr:row>108</xdr:row>
      <xdr:rowOff>104775</xdr:rowOff>
    </xdr:to>
    <xdr:cxnSp macro="">
      <xdr:nvCxnSpPr>
        <xdr:cNvPr id="477" name="直線コネクタ 476"/>
        <xdr:cNvCxnSpPr/>
      </xdr:nvCxnSpPr>
      <xdr:spPr>
        <a:xfrm>
          <a:off x="9639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55880</xdr:rowOff>
    </xdr:from>
    <xdr:to>
      <xdr:col>46</xdr:col>
      <xdr:colOff>38100</xdr:colOff>
      <xdr:row>108</xdr:row>
      <xdr:rowOff>157480</xdr:rowOff>
    </xdr:to>
    <xdr:sp macro="" textlink="">
      <xdr:nvSpPr>
        <xdr:cNvPr id="478" name="楕円 477"/>
        <xdr:cNvSpPr/>
      </xdr:nvSpPr>
      <xdr:spPr>
        <a:xfrm>
          <a:off x="8699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104775</xdr:rowOff>
    </xdr:from>
    <xdr:to>
      <xdr:col>50</xdr:col>
      <xdr:colOff>114300</xdr:colOff>
      <xdr:row>108</xdr:row>
      <xdr:rowOff>106680</xdr:rowOff>
    </xdr:to>
    <xdr:cxnSp macro="">
      <xdr:nvCxnSpPr>
        <xdr:cNvPr id="479" name="直線コネクタ 478"/>
        <xdr:cNvCxnSpPr/>
      </xdr:nvCxnSpPr>
      <xdr:spPr>
        <a:xfrm flipV="1">
          <a:off x="8750300" y="186213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55880</xdr:rowOff>
    </xdr:from>
    <xdr:to>
      <xdr:col>41</xdr:col>
      <xdr:colOff>101600</xdr:colOff>
      <xdr:row>108</xdr:row>
      <xdr:rowOff>157480</xdr:rowOff>
    </xdr:to>
    <xdr:sp macro="" textlink="">
      <xdr:nvSpPr>
        <xdr:cNvPr id="480" name="楕円 479"/>
        <xdr:cNvSpPr/>
      </xdr:nvSpPr>
      <xdr:spPr>
        <a:xfrm>
          <a:off x="7810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106680</xdr:rowOff>
    </xdr:from>
    <xdr:to>
      <xdr:col>45</xdr:col>
      <xdr:colOff>177800</xdr:colOff>
      <xdr:row>108</xdr:row>
      <xdr:rowOff>106680</xdr:rowOff>
    </xdr:to>
    <xdr:cxnSp macro="">
      <xdr:nvCxnSpPr>
        <xdr:cNvPr id="481" name="直線コネクタ 480"/>
        <xdr:cNvCxnSpPr/>
      </xdr:nvCxnSpPr>
      <xdr:spPr>
        <a:xfrm>
          <a:off x="7861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55880</xdr:rowOff>
    </xdr:from>
    <xdr:to>
      <xdr:col>36</xdr:col>
      <xdr:colOff>165100</xdr:colOff>
      <xdr:row>108</xdr:row>
      <xdr:rowOff>157480</xdr:rowOff>
    </xdr:to>
    <xdr:sp macro="" textlink="">
      <xdr:nvSpPr>
        <xdr:cNvPr id="482" name="楕円 481"/>
        <xdr:cNvSpPr/>
      </xdr:nvSpPr>
      <xdr:spPr>
        <a:xfrm>
          <a:off x="6921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106680</xdr:rowOff>
    </xdr:from>
    <xdr:to>
      <xdr:col>41</xdr:col>
      <xdr:colOff>50800</xdr:colOff>
      <xdr:row>108</xdr:row>
      <xdr:rowOff>106680</xdr:rowOff>
    </xdr:to>
    <xdr:cxnSp macro="">
      <xdr:nvCxnSpPr>
        <xdr:cNvPr id="483" name="直線コネクタ 482"/>
        <xdr:cNvCxnSpPr/>
      </xdr:nvCxnSpPr>
      <xdr:spPr>
        <a:xfrm>
          <a:off x="6972300" y="1862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85" name="n_2aveValue【市民会館】&#10;一人当たり面積"/>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86"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146702</xdr:rowOff>
    </xdr:from>
    <xdr:ext cx="469744" cy="259045"/>
    <xdr:sp macro="" textlink="">
      <xdr:nvSpPr>
        <xdr:cNvPr id="488" name="n_1mainValue【市民会館】&#10;一人当たり面積"/>
        <xdr:cNvSpPr txBox="1"/>
      </xdr:nvSpPr>
      <xdr:spPr>
        <a:xfrm>
          <a:off x="9391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148607</xdr:rowOff>
    </xdr:from>
    <xdr:ext cx="469744" cy="259045"/>
    <xdr:sp macro="" textlink="">
      <xdr:nvSpPr>
        <xdr:cNvPr id="489" name="n_2mainValue【市民会館】&#10;一人当たり面積"/>
        <xdr:cNvSpPr txBox="1"/>
      </xdr:nvSpPr>
      <xdr:spPr>
        <a:xfrm>
          <a:off x="8515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148607</xdr:rowOff>
    </xdr:from>
    <xdr:ext cx="469744" cy="259045"/>
    <xdr:sp macro="" textlink="">
      <xdr:nvSpPr>
        <xdr:cNvPr id="490" name="n_3mainValue【市民会館】&#10;一人当たり面積"/>
        <xdr:cNvSpPr txBox="1"/>
      </xdr:nvSpPr>
      <xdr:spPr>
        <a:xfrm>
          <a:off x="7626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148607</xdr:rowOff>
    </xdr:from>
    <xdr:ext cx="469744" cy="259045"/>
    <xdr:sp macro="" textlink="">
      <xdr:nvSpPr>
        <xdr:cNvPr id="491" name="n_4mainValue【市民会館】&#10;一人当たり面積"/>
        <xdr:cNvSpPr txBox="1"/>
      </xdr:nvSpPr>
      <xdr:spPr>
        <a:xfrm>
          <a:off x="6737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522"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134801</xdr:rowOff>
    </xdr:from>
    <xdr:to>
      <xdr:col>85</xdr:col>
      <xdr:colOff>177800</xdr:colOff>
      <xdr:row>40</xdr:row>
      <xdr:rowOff>64951</xdr:rowOff>
    </xdr:to>
    <xdr:sp macro="" textlink="">
      <xdr:nvSpPr>
        <xdr:cNvPr id="533" name="楕円 532"/>
        <xdr:cNvSpPr/>
      </xdr:nvSpPr>
      <xdr:spPr>
        <a:xfrm>
          <a:off x="162687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113228</xdr:rowOff>
    </xdr:from>
    <xdr:ext cx="405111" cy="259045"/>
    <xdr:sp macro="" textlink="">
      <xdr:nvSpPr>
        <xdr:cNvPr id="534" name="【一般廃棄物処理施設】&#10;有形固定資産減価償却率該当値テキスト"/>
        <xdr:cNvSpPr txBox="1"/>
      </xdr:nvSpPr>
      <xdr:spPr>
        <a:xfrm>
          <a:off x="16357600"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97246</xdr:rowOff>
    </xdr:from>
    <xdr:to>
      <xdr:col>81</xdr:col>
      <xdr:colOff>101600</xdr:colOff>
      <xdr:row>40</xdr:row>
      <xdr:rowOff>27396</xdr:rowOff>
    </xdr:to>
    <xdr:sp macro="" textlink="">
      <xdr:nvSpPr>
        <xdr:cNvPr id="535" name="楕円 534"/>
        <xdr:cNvSpPr/>
      </xdr:nvSpPr>
      <xdr:spPr>
        <a:xfrm>
          <a:off x="15430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148046</xdr:rowOff>
    </xdr:from>
    <xdr:to>
      <xdr:col>85</xdr:col>
      <xdr:colOff>127000</xdr:colOff>
      <xdr:row>40</xdr:row>
      <xdr:rowOff>14151</xdr:rowOff>
    </xdr:to>
    <xdr:cxnSp macro="">
      <xdr:nvCxnSpPr>
        <xdr:cNvPr id="536" name="直線コネクタ 535"/>
        <xdr:cNvCxnSpPr/>
      </xdr:nvCxnSpPr>
      <xdr:spPr>
        <a:xfrm>
          <a:off x="15481300" y="68345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537" name="楕円 536"/>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148046</xdr:rowOff>
    </xdr:to>
    <xdr:cxnSp macro="">
      <xdr:nvCxnSpPr>
        <xdr:cNvPr id="538" name="直線コネクタ 537"/>
        <xdr:cNvCxnSpPr/>
      </xdr:nvCxnSpPr>
      <xdr:spPr>
        <a:xfrm>
          <a:off x="14592300" y="679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5806</xdr:rowOff>
    </xdr:from>
    <xdr:to>
      <xdr:col>72</xdr:col>
      <xdr:colOff>38100</xdr:colOff>
      <xdr:row>39</xdr:row>
      <xdr:rowOff>107406</xdr:rowOff>
    </xdr:to>
    <xdr:sp macro="" textlink="">
      <xdr:nvSpPr>
        <xdr:cNvPr id="539" name="楕円 538"/>
        <xdr:cNvSpPr/>
      </xdr:nvSpPr>
      <xdr:spPr>
        <a:xfrm>
          <a:off x="13652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56606</xdr:rowOff>
    </xdr:from>
    <xdr:to>
      <xdr:col>76</xdr:col>
      <xdr:colOff>114300</xdr:colOff>
      <xdr:row>39</xdr:row>
      <xdr:rowOff>110490</xdr:rowOff>
    </xdr:to>
    <xdr:cxnSp macro="">
      <xdr:nvCxnSpPr>
        <xdr:cNvPr id="540" name="直線コネクタ 539"/>
        <xdr:cNvCxnSpPr/>
      </xdr:nvCxnSpPr>
      <xdr:spPr>
        <a:xfrm>
          <a:off x="13703300" y="674315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118473</xdr:rowOff>
    </xdr:from>
    <xdr:to>
      <xdr:col>67</xdr:col>
      <xdr:colOff>101600</xdr:colOff>
      <xdr:row>39</xdr:row>
      <xdr:rowOff>48623</xdr:rowOff>
    </xdr:to>
    <xdr:sp macro="" textlink="">
      <xdr:nvSpPr>
        <xdr:cNvPr id="541" name="楕円 540"/>
        <xdr:cNvSpPr/>
      </xdr:nvSpPr>
      <xdr:spPr>
        <a:xfrm>
          <a:off x="12763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169273</xdr:rowOff>
    </xdr:from>
    <xdr:to>
      <xdr:col>71</xdr:col>
      <xdr:colOff>177800</xdr:colOff>
      <xdr:row>39</xdr:row>
      <xdr:rowOff>56606</xdr:rowOff>
    </xdr:to>
    <xdr:cxnSp macro="">
      <xdr:nvCxnSpPr>
        <xdr:cNvPr id="542" name="直線コネクタ 541"/>
        <xdr:cNvCxnSpPr/>
      </xdr:nvCxnSpPr>
      <xdr:spPr>
        <a:xfrm>
          <a:off x="12814300" y="668437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543" name="n_1aveValue【一般廃棄物処理施設】&#10;有形固定資産減価償却率"/>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4"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166387</xdr:rowOff>
    </xdr:from>
    <xdr:ext cx="405111" cy="259045"/>
    <xdr:sp macro="" textlink="">
      <xdr:nvSpPr>
        <xdr:cNvPr id="545" name="n_3aveValue【一般廃棄物処理施設】&#10;有形固定資産減価償却率"/>
        <xdr:cNvSpPr txBox="1"/>
      </xdr:nvSpPr>
      <xdr:spPr>
        <a:xfrm>
          <a:off x="13500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18523</xdr:rowOff>
    </xdr:from>
    <xdr:ext cx="405111" cy="259045"/>
    <xdr:sp macro="" textlink="">
      <xdr:nvSpPr>
        <xdr:cNvPr id="547" name="n_1mainValue【一般廃棄物処理施設】&#10;有形固定資産減価償却率"/>
        <xdr:cNvSpPr txBox="1"/>
      </xdr:nvSpPr>
      <xdr:spPr>
        <a:xfrm>
          <a:off x="15266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548" name="n_2mainValue【一般廃棄物処理施設】&#10;有形固定資産減価償却率"/>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98533</xdr:rowOff>
    </xdr:from>
    <xdr:ext cx="405111" cy="259045"/>
    <xdr:sp macro="" textlink="">
      <xdr:nvSpPr>
        <xdr:cNvPr id="549" name="n_3mainValue【一般廃棄物処理施設】&#10;有形固定資産減価償却率"/>
        <xdr:cNvSpPr txBox="1"/>
      </xdr:nvSpPr>
      <xdr:spPr>
        <a:xfrm>
          <a:off x="13500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39750</xdr:rowOff>
    </xdr:from>
    <xdr:ext cx="405111" cy="259045"/>
    <xdr:sp macro="" textlink="">
      <xdr:nvSpPr>
        <xdr:cNvPr id="550" name="n_4mainValue【一般廃棄物処理施設】&#10;有形固定資産減価償却率"/>
        <xdr:cNvSpPr txBox="1"/>
      </xdr:nvSpPr>
      <xdr:spPr>
        <a:xfrm>
          <a:off x="12611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90760</xdr:rowOff>
    </xdr:from>
    <xdr:to>
      <xdr:col>116</xdr:col>
      <xdr:colOff>114300</xdr:colOff>
      <xdr:row>40</xdr:row>
      <xdr:rowOff>20910</xdr:rowOff>
    </xdr:to>
    <xdr:sp macro="" textlink="">
      <xdr:nvSpPr>
        <xdr:cNvPr id="590" name="楕円 589"/>
        <xdr:cNvSpPr/>
      </xdr:nvSpPr>
      <xdr:spPr>
        <a:xfrm>
          <a:off x="22110700" y="67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69187</xdr:rowOff>
    </xdr:from>
    <xdr:ext cx="599010" cy="259045"/>
    <xdr:sp macro="" textlink="">
      <xdr:nvSpPr>
        <xdr:cNvPr id="591" name="【一般廃棄物処理施設】&#10;一人当たり有形固定資産（償却資産）額該当値テキスト"/>
        <xdr:cNvSpPr txBox="1"/>
      </xdr:nvSpPr>
      <xdr:spPr>
        <a:xfrm>
          <a:off x="22199600" y="67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96213</xdr:rowOff>
    </xdr:from>
    <xdr:to>
      <xdr:col>112</xdr:col>
      <xdr:colOff>38100</xdr:colOff>
      <xdr:row>40</xdr:row>
      <xdr:rowOff>26363</xdr:rowOff>
    </xdr:to>
    <xdr:sp macro="" textlink="">
      <xdr:nvSpPr>
        <xdr:cNvPr id="592" name="楕円 591"/>
        <xdr:cNvSpPr/>
      </xdr:nvSpPr>
      <xdr:spPr>
        <a:xfrm>
          <a:off x="21272500" y="67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141560</xdr:rowOff>
    </xdr:from>
    <xdr:to>
      <xdr:col>116</xdr:col>
      <xdr:colOff>63500</xdr:colOff>
      <xdr:row>39</xdr:row>
      <xdr:rowOff>147013</xdr:rowOff>
    </xdr:to>
    <xdr:cxnSp macro="">
      <xdr:nvCxnSpPr>
        <xdr:cNvPr id="593" name="直線コネクタ 592"/>
        <xdr:cNvCxnSpPr/>
      </xdr:nvCxnSpPr>
      <xdr:spPr>
        <a:xfrm flipV="1">
          <a:off x="21323300" y="6828110"/>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100914</xdr:rowOff>
    </xdr:from>
    <xdr:to>
      <xdr:col>107</xdr:col>
      <xdr:colOff>101600</xdr:colOff>
      <xdr:row>40</xdr:row>
      <xdr:rowOff>31064</xdr:rowOff>
    </xdr:to>
    <xdr:sp macro="" textlink="">
      <xdr:nvSpPr>
        <xdr:cNvPr id="594" name="楕円 593"/>
        <xdr:cNvSpPr/>
      </xdr:nvSpPr>
      <xdr:spPr>
        <a:xfrm>
          <a:off x="20383500" y="6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147013</xdr:rowOff>
    </xdr:from>
    <xdr:to>
      <xdr:col>111</xdr:col>
      <xdr:colOff>177800</xdr:colOff>
      <xdr:row>39</xdr:row>
      <xdr:rowOff>151714</xdr:rowOff>
    </xdr:to>
    <xdr:cxnSp macro="">
      <xdr:nvCxnSpPr>
        <xdr:cNvPr id="595" name="直線コネクタ 594"/>
        <xdr:cNvCxnSpPr/>
      </xdr:nvCxnSpPr>
      <xdr:spPr>
        <a:xfrm flipV="1">
          <a:off x="20434300" y="6833563"/>
          <a:ext cx="889000" cy="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115068</xdr:rowOff>
    </xdr:from>
    <xdr:to>
      <xdr:col>102</xdr:col>
      <xdr:colOff>165100</xdr:colOff>
      <xdr:row>40</xdr:row>
      <xdr:rowOff>45218</xdr:rowOff>
    </xdr:to>
    <xdr:sp macro="" textlink="">
      <xdr:nvSpPr>
        <xdr:cNvPr id="596" name="楕円 595"/>
        <xdr:cNvSpPr/>
      </xdr:nvSpPr>
      <xdr:spPr>
        <a:xfrm>
          <a:off x="19494500" y="68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151714</xdr:rowOff>
    </xdr:from>
    <xdr:to>
      <xdr:col>107</xdr:col>
      <xdr:colOff>50800</xdr:colOff>
      <xdr:row>39</xdr:row>
      <xdr:rowOff>165868</xdr:rowOff>
    </xdr:to>
    <xdr:cxnSp macro="">
      <xdr:nvCxnSpPr>
        <xdr:cNvPr id="597" name="直線コネクタ 596"/>
        <xdr:cNvCxnSpPr/>
      </xdr:nvCxnSpPr>
      <xdr:spPr>
        <a:xfrm flipV="1">
          <a:off x="19545300" y="6838264"/>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112371</xdr:rowOff>
    </xdr:from>
    <xdr:to>
      <xdr:col>98</xdr:col>
      <xdr:colOff>38100</xdr:colOff>
      <xdr:row>40</xdr:row>
      <xdr:rowOff>42521</xdr:rowOff>
    </xdr:to>
    <xdr:sp macro="" textlink="">
      <xdr:nvSpPr>
        <xdr:cNvPr id="598" name="楕円 597"/>
        <xdr:cNvSpPr/>
      </xdr:nvSpPr>
      <xdr:spPr>
        <a:xfrm>
          <a:off x="18605500" y="6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163171</xdr:rowOff>
    </xdr:from>
    <xdr:to>
      <xdr:col>102</xdr:col>
      <xdr:colOff>114300</xdr:colOff>
      <xdr:row>39</xdr:row>
      <xdr:rowOff>165868</xdr:rowOff>
    </xdr:to>
    <xdr:cxnSp macro="">
      <xdr:nvCxnSpPr>
        <xdr:cNvPr id="599" name="直線コネクタ 598"/>
        <xdr:cNvCxnSpPr/>
      </xdr:nvCxnSpPr>
      <xdr:spPr>
        <a:xfrm>
          <a:off x="18656300" y="6849721"/>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17490</xdr:rowOff>
    </xdr:from>
    <xdr:ext cx="599010" cy="259045"/>
    <xdr:sp macro="" textlink="">
      <xdr:nvSpPr>
        <xdr:cNvPr id="604" name="n_1mainValue【一般廃棄物処理施設】&#10;一人当たり有形固定資産（償却資産）額"/>
        <xdr:cNvSpPr txBox="1"/>
      </xdr:nvSpPr>
      <xdr:spPr>
        <a:xfrm>
          <a:off x="21011095" y="687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22191</xdr:rowOff>
    </xdr:from>
    <xdr:ext cx="599010" cy="259045"/>
    <xdr:sp macro="" textlink="">
      <xdr:nvSpPr>
        <xdr:cNvPr id="605" name="n_2mainValue【一般廃棄物処理施設】&#10;一人当たり有形固定資産（償却資産）額"/>
        <xdr:cNvSpPr txBox="1"/>
      </xdr:nvSpPr>
      <xdr:spPr>
        <a:xfrm>
          <a:off x="20134795" y="688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36345</xdr:rowOff>
    </xdr:from>
    <xdr:ext cx="599010" cy="259045"/>
    <xdr:sp macro="" textlink="">
      <xdr:nvSpPr>
        <xdr:cNvPr id="606" name="n_3mainValue【一般廃棄物処理施設】&#10;一人当たり有形固定資産（償却資産）額"/>
        <xdr:cNvSpPr txBox="1"/>
      </xdr:nvSpPr>
      <xdr:spPr>
        <a:xfrm>
          <a:off x="19245795" y="689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33648</xdr:rowOff>
    </xdr:from>
    <xdr:ext cx="599010" cy="259045"/>
    <xdr:sp macro="" textlink="">
      <xdr:nvSpPr>
        <xdr:cNvPr id="607" name="n_4mainValue【一般廃棄物処理施設】&#10;一人当たり有形固定資産（償却資産）額"/>
        <xdr:cNvSpPr txBox="1"/>
      </xdr:nvSpPr>
      <xdr:spPr>
        <a:xfrm>
          <a:off x="18356795" y="689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637" name="【保健センター・保健所】&#10;有形固定資産減価償却率平均値テキスト"/>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53975</xdr:rowOff>
    </xdr:from>
    <xdr:to>
      <xdr:col>85</xdr:col>
      <xdr:colOff>177800</xdr:colOff>
      <xdr:row>58</xdr:row>
      <xdr:rowOff>155575</xdr:rowOff>
    </xdr:to>
    <xdr:sp macro="" textlink="">
      <xdr:nvSpPr>
        <xdr:cNvPr id="648" name="楕円 647"/>
        <xdr:cNvSpPr/>
      </xdr:nvSpPr>
      <xdr:spPr>
        <a:xfrm>
          <a:off x="162687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76852</xdr:rowOff>
    </xdr:from>
    <xdr:ext cx="405111" cy="259045"/>
    <xdr:sp macro="" textlink="">
      <xdr:nvSpPr>
        <xdr:cNvPr id="649" name="【保健センター・保健所】&#10;有形固定資産減価償却率該当値テキスト"/>
        <xdr:cNvSpPr txBox="1"/>
      </xdr:nvSpPr>
      <xdr:spPr>
        <a:xfrm>
          <a:off x="16357600"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17780</xdr:rowOff>
    </xdr:from>
    <xdr:to>
      <xdr:col>81</xdr:col>
      <xdr:colOff>101600</xdr:colOff>
      <xdr:row>58</xdr:row>
      <xdr:rowOff>119380</xdr:rowOff>
    </xdr:to>
    <xdr:sp macro="" textlink="">
      <xdr:nvSpPr>
        <xdr:cNvPr id="650" name="楕円 649"/>
        <xdr:cNvSpPr/>
      </xdr:nvSpPr>
      <xdr:spPr>
        <a:xfrm>
          <a:off x="15430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68580</xdr:rowOff>
    </xdr:from>
    <xdr:to>
      <xdr:col>85</xdr:col>
      <xdr:colOff>127000</xdr:colOff>
      <xdr:row>58</xdr:row>
      <xdr:rowOff>104775</xdr:rowOff>
    </xdr:to>
    <xdr:cxnSp macro="">
      <xdr:nvCxnSpPr>
        <xdr:cNvPr id="651" name="直線コネクタ 650"/>
        <xdr:cNvCxnSpPr/>
      </xdr:nvCxnSpPr>
      <xdr:spPr>
        <a:xfrm>
          <a:off x="15481300" y="10012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652" name="楕円 651"/>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68580</xdr:rowOff>
    </xdr:to>
    <xdr:cxnSp macro="">
      <xdr:nvCxnSpPr>
        <xdr:cNvPr id="653" name="直線コネクタ 652"/>
        <xdr:cNvCxnSpPr/>
      </xdr:nvCxnSpPr>
      <xdr:spPr>
        <a:xfrm>
          <a:off x="14592300" y="9974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114935</xdr:rowOff>
    </xdr:from>
    <xdr:to>
      <xdr:col>72</xdr:col>
      <xdr:colOff>38100</xdr:colOff>
      <xdr:row>58</xdr:row>
      <xdr:rowOff>45085</xdr:rowOff>
    </xdr:to>
    <xdr:sp macro="" textlink="">
      <xdr:nvSpPr>
        <xdr:cNvPr id="654" name="楕円 653"/>
        <xdr:cNvSpPr/>
      </xdr:nvSpPr>
      <xdr:spPr>
        <a:xfrm>
          <a:off x="13652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165735</xdr:rowOff>
    </xdr:from>
    <xdr:to>
      <xdr:col>76</xdr:col>
      <xdr:colOff>114300</xdr:colOff>
      <xdr:row>58</xdr:row>
      <xdr:rowOff>30480</xdr:rowOff>
    </xdr:to>
    <xdr:cxnSp macro="">
      <xdr:nvCxnSpPr>
        <xdr:cNvPr id="655" name="直線コネクタ 654"/>
        <xdr:cNvCxnSpPr/>
      </xdr:nvCxnSpPr>
      <xdr:spPr>
        <a:xfrm>
          <a:off x="13703300" y="9938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78740</xdr:rowOff>
    </xdr:from>
    <xdr:to>
      <xdr:col>67</xdr:col>
      <xdr:colOff>101600</xdr:colOff>
      <xdr:row>58</xdr:row>
      <xdr:rowOff>8890</xdr:rowOff>
    </xdr:to>
    <xdr:sp macro="" textlink="">
      <xdr:nvSpPr>
        <xdr:cNvPr id="656" name="楕円 655"/>
        <xdr:cNvSpPr/>
      </xdr:nvSpPr>
      <xdr:spPr>
        <a:xfrm>
          <a:off x="12763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129540</xdr:rowOff>
    </xdr:from>
    <xdr:to>
      <xdr:col>71</xdr:col>
      <xdr:colOff>177800</xdr:colOff>
      <xdr:row>57</xdr:row>
      <xdr:rowOff>165735</xdr:rowOff>
    </xdr:to>
    <xdr:cxnSp macro="">
      <xdr:nvCxnSpPr>
        <xdr:cNvPr id="657" name="直線コネクタ 656"/>
        <xdr:cNvCxnSpPr/>
      </xdr:nvCxnSpPr>
      <xdr:spPr>
        <a:xfrm>
          <a:off x="12814300" y="99021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658" name="n_1aveValue【保健センター・保健所】&#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659" name="n_2aveValue【保健センター・保健所】&#10;有形固定資産減価償却率"/>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660" name="n_3aveValue【保健センター・保健所】&#10;有形固定資産減価償却率"/>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661" name="n_4aveValue【保健センター・保健所】&#10;有形固定資産減価償却率"/>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135907</xdr:rowOff>
    </xdr:from>
    <xdr:ext cx="405111" cy="259045"/>
    <xdr:sp macro="" textlink="">
      <xdr:nvSpPr>
        <xdr:cNvPr id="662" name="n_1mainValue【保健センター・保健所】&#10;有形固定資産減価償却率"/>
        <xdr:cNvSpPr txBox="1"/>
      </xdr:nvSpPr>
      <xdr:spPr>
        <a:xfrm>
          <a:off x="152660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663" name="n_2mainValue【保健センター・保健所】&#10;有形固定資産減価償却率"/>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61612</xdr:rowOff>
    </xdr:from>
    <xdr:ext cx="405111" cy="259045"/>
    <xdr:sp macro="" textlink="">
      <xdr:nvSpPr>
        <xdr:cNvPr id="664" name="n_3mainValue【保健センター・保健所】&#10;有形固定資産減価償却率"/>
        <xdr:cNvSpPr txBox="1"/>
      </xdr:nvSpPr>
      <xdr:spPr>
        <a:xfrm>
          <a:off x="13500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25417</xdr:rowOff>
    </xdr:from>
    <xdr:ext cx="405111" cy="259045"/>
    <xdr:sp macro="" textlink="">
      <xdr:nvSpPr>
        <xdr:cNvPr id="665" name="n_4mainValue【保健センター・保健所】&#10;有形固定資産減価償却率"/>
        <xdr:cNvSpPr txBox="1"/>
      </xdr:nvSpPr>
      <xdr:spPr>
        <a:xfrm>
          <a:off x="12611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5" name="楕円 704"/>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706" name="【保健センター・保健所】&#10;一人当たり面積該当値テキスト"/>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707" name="楕円 706"/>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137160</xdr:rowOff>
    </xdr:to>
    <xdr:cxnSp macro="">
      <xdr:nvCxnSpPr>
        <xdr:cNvPr id="708" name="直線コネクタ 707"/>
        <xdr:cNvCxnSpPr/>
      </xdr:nvCxnSpPr>
      <xdr:spPr>
        <a:xfrm flipV="1">
          <a:off x="21323300" y="109347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709" name="楕円 708"/>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710" name="直線コネクタ 709"/>
        <xdr:cNvCxnSpPr/>
      </xdr:nvCxnSpPr>
      <xdr:spPr>
        <a:xfrm>
          <a:off x="20434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86360</xdr:rowOff>
    </xdr:from>
    <xdr:to>
      <xdr:col>102</xdr:col>
      <xdr:colOff>165100</xdr:colOff>
      <xdr:row>64</xdr:row>
      <xdr:rowOff>16510</xdr:rowOff>
    </xdr:to>
    <xdr:sp macro="" textlink="">
      <xdr:nvSpPr>
        <xdr:cNvPr id="711" name="楕円 710"/>
        <xdr:cNvSpPr/>
      </xdr:nvSpPr>
      <xdr:spPr>
        <a:xfrm>
          <a:off x="19494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137160</xdr:rowOff>
    </xdr:to>
    <xdr:cxnSp macro="">
      <xdr:nvCxnSpPr>
        <xdr:cNvPr id="712" name="直線コネクタ 711"/>
        <xdr:cNvCxnSpPr/>
      </xdr:nvCxnSpPr>
      <xdr:spPr>
        <a:xfrm>
          <a:off x="19545300" y="10938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90170</xdr:rowOff>
    </xdr:from>
    <xdr:to>
      <xdr:col>98</xdr:col>
      <xdr:colOff>38100</xdr:colOff>
      <xdr:row>64</xdr:row>
      <xdr:rowOff>20320</xdr:rowOff>
    </xdr:to>
    <xdr:sp macro="" textlink="">
      <xdr:nvSpPr>
        <xdr:cNvPr id="713" name="楕円 712"/>
        <xdr:cNvSpPr/>
      </xdr:nvSpPr>
      <xdr:spPr>
        <a:xfrm>
          <a:off x="18605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137160</xdr:rowOff>
    </xdr:from>
    <xdr:to>
      <xdr:col>102</xdr:col>
      <xdr:colOff>114300</xdr:colOff>
      <xdr:row>63</xdr:row>
      <xdr:rowOff>140970</xdr:rowOff>
    </xdr:to>
    <xdr:cxnSp macro="">
      <xdr:nvCxnSpPr>
        <xdr:cNvPr id="714" name="直線コネクタ 713"/>
        <xdr:cNvCxnSpPr/>
      </xdr:nvCxnSpPr>
      <xdr:spPr>
        <a:xfrm flipV="1">
          <a:off x="18656300" y="109385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719"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720" name="n_2mainValue【保健センター・保健所】&#10;一人当たり面積"/>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7637</xdr:rowOff>
    </xdr:from>
    <xdr:ext cx="469744" cy="259045"/>
    <xdr:sp macro="" textlink="">
      <xdr:nvSpPr>
        <xdr:cNvPr id="721" name="n_3mainValue【保健センター・保健所】&#10;一人当たり面積"/>
        <xdr:cNvSpPr txBox="1"/>
      </xdr:nvSpPr>
      <xdr:spPr>
        <a:xfrm>
          <a:off x="19310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11447</xdr:rowOff>
    </xdr:from>
    <xdr:ext cx="469744" cy="259045"/>
    <xdr:sp macro="" textlink="">
      <xdr:nvSpPr>
        <xdr:cNvPr id="722" name="n_4mainValue【保健センター・保健所】&#10;一人当たり面積"/>
        <xdr:cNvSpPr txBox="1"/>
      </xdr:nvSpPr>
      <xdr:spPr>
        <a:xfrm>
          <a:off x="18421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762" name="楕円 761"/>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763" name="【消防施設】&#10;有形固定資産減価償却率該当値テキスト"/>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764" name="楕円 763"/>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102870</xdr:rowOff>
    </xdr:to>
    <xdr:cxnSp macro="">
      <xdr:nvCxnSpPr>
        <xdr:cNvPr id="765" name="直線コネクタ 764"/>
        <xdr:cNvCxnSpPr/>
      </xdr:nvCxnSpPr>
      <xdr:spPr>
        <a:xfrm>
          <a:off x="15481300" y="139598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38100</xdr:rowOff>
    </xdr:from>
    <xdr:to>
      <xdr:col>76</xdr:col>
      <xdr:colOff>165100</xdr:colOff>
      <xdr:row>81</xdr:row>
      <xdr:rowOff>139700</xdr:rowOff>
    </xdr:to>
    <xdr:sp macro="" textlink="">
      <xdr:nvSpPr>
        <xdr:cNvPr id="766" name="楕円 765"/>
        <xdr:cNvSpPr/>
      </xdr:nvSpPr>
      <xdr:spPr>
        <a:xfrm>
          <a:off x="145415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88900</xdr:rowOff>
    </xdr:to>
    <xdr:cxnSp macro="">
      <xdr:nvCxnSpPr>
        <xdr:cNvPr id="767" name="直線コネクタ 766"/>
        <xdr:cNvCxnSpPr/>
      </xdr:nvCxnSpPr>
      <xdr:spPr>
        <a:xfrm flipV="1">
          <a:off x="14592300" y="1395983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36830</xdr:rowOff>
    </xdr:from>
    <xdr:to>
      <xdr:col>72</xdr:col>
      <xdr:colOff>38100</xdr:colOff>
      <xdr:row>81</xdr:row>
      <xdr:rowOff>138430</xdr:rowOff>
    </xdr:to>
    <xdr:sp macro="" textlink="">
      <xdr:nvSpPr>
        <xdr:cNvPr id="768" name="楕円 767"/>
        <xdr:cNvSpPr/>
      </xdr:nvSpPr>
      <xdr:spPr>
        <a:xfrm>
          <a:off x="13652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87630</xdr:rowOff>
    </xdr:from>
    <xdr:to>
      <xdr:col>76</xdr:col>
      <xdr:colOff>114300</xdr:colOff>
      <xdr:row>81</xdr:row>
      <xdr:rowOff>88900</xdr:rowOff>
    </xdr:to>
    <xdr:cxnSp macro="">
      <xdr:nvCxnSpPr>
        <xdr:cNvPr id="769" name="直線コネクタ 768"/>
        <xdr:cNvCxnSpPr/>
      </xdr:nvCxnSpPr>
      <xdr:spPr>
        <a:xfrm>
          <a:off x="13703300" y="13975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165100</xdr:rowOff>
    </xdr:from>
    <xdr:to>
      <xdr:col>67</xdr:col>
      <xdr:colOff>101600</xdr:colOff>
      <xdr:row>81</xdr:row>
      <xdr:rowOff>95250</xdr:rowOff>
    </xdr:to>
    <xdr:sp macro="" textlink="">
      <xdr:nvSpPr>
        <xdr:cNvPr id="770" name="楕円 769"/>
        <xdr:cNvSpPr/>
      </xdr:nvSpPr>
      <xdr:spPr>
        <a:xfrm>
          <a:off x="1276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44450</xdr:rowOff>
    </xdr:from>
    <xdr:to>
      <xdr:col>71</xdr:col>
      <xdr:colOff>177800</xdr:colOff>
      <xdr:row>81</xdr:row>
      <xdr:rowOff>87630</xdr:rowOff>
    </xdr:to>
    <xdr:cxnSp macro="">
      <xdr:nvCxnSpPr>
        <xdr:cNvPr id="771" name="直線コネクタ 770"/>
        <xdr:cNvCxnSpPr/>
      </xdr:nvCxnSpPr>
      <xdr:spPr>
        <a:xfrm>
          <a:off x="12814300" y="139319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776" name="n_1mainValue【消防施設】&#10;有形固定資産減価償却率"/>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156227</xdr:rowOff>
    </xdr:from>
    <xdr:ext cx="405111" cy="259045"/>
    <xdr:sp macro="" textlink="">
      <xdr:nvSpPr>
        <xdr:cNvPr id="777" name="n_2mainValue【消防施設】&#10;有形固定資産減価償却率"/>
        <xdr:cNvSpPr txBox="1"/>
      </xdr:nvSpPr>
      <xdr:spPr>
        <a:xfrm>
          <a:off x="143897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778" name="n_3mainValue【消防施設】&#10;有形固定資産減価償却率"/>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111777</xdr:rowOff>
    </xdr:from>
    <xdr:ext cx="405111" cy="259045"/>
    <xdr:sp macro="" textlink="">
      <xdr:nvSpPr>
        <xdr:cNvPr id="779" name="n_4mainValue【消防施設】&#10;有形固定資産減価償却率"/>
        <xdr:cNvSpPr txBox="1"/>
      </xdr:nvSpPr>
      <xdr:spPr>
        <a:xfrm>
          <a:off x="12611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808" name="【消防施設】&#10;一人当たり面積平均値テキスト"/>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83313</xdr:rowOff>
    </xdr:from>
    <xdr:to>
      <xdr:col>116</xdr:col>
      <xdr:colOff>114300</xdr:colOff>
      <xdr:row>86</xdr:row>
      <xdr:rowOff>13463</xdr:rowOff>
    </xdr:to>
    <xdr:sp macro="" textlink="">
      <xdr:nvSpPr>
        <xdr:cNvPr id="819" name="楕円 818"/>
        <xdr:cNvSpPr/>
      </xdr:nvSpPr>
      <xdr:spPr>
        <a:xfrm>
          <a:off x="22110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106190</xdr:rowOff>
    </xdr:from>
    <xdr:ext cx="469744" cy="259045"/>
    <xdr:sp macro="" textlink="">
      <xdr:nvSpPr>
        <xdr:cNvPr id="820" name="【消防施設】&#10;一人当たり面積該当値テキスト"/>
        <xdr:cNvSpPr txBox="1"/>
      </xdr:nvSpPr>
      <xdr:spPr>
        <a:xfrm>
          <a:off x="22199600" y="1450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96265</xdr:rowOff>
    </xdr:from>
    <xdr:to>
      <xdr:col>112</xdr:col>
      <xdr:colOff>38100</xdr:colOff>
      <xdr:row>86</xdr:row>
      <xdr:rowOff>26415</xdr:rowOff>
    </xdr:to>
    <xdr:sp macro="" textlink="">
      <xdr:nvSpPr>
        <xdr:cNvPr id="821" name="楕円 820"/>
        <xdr:cNvSpPr/>
      </xdr:nvSpPr>
      <xdr:spPr>
        <a:xfrm>
          <a:off x="21272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134113</xdr:rowOff>
    </xdr:from>
    <xdr:to>
      <xdr:col>116</xdr:col>
      <xdr:colOff>63500</xdr:colOff>
      <xdr:row>85</xdr:row>
      <xdr:rowOff>147065</xdr:rowOff>
    </xdr:to>
    <xdr:cxnSp macro="">
      <xdr:nvCxnSpPr>
        <xdr:cNvPr id="822" name="直線コネクタ 821"/>
        <xdr:cNvCxnSpPr/>
      </xdr:nvCxnSpPr>
      <xdr:spPr>
        <a:xfrm flipV="1">
          <a:off x="21323300" y="14707363"/>
          <a:ext cx="8382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107696</xdr:rowOff>
    </xdr:from>
    <xdr:to>
      <xdr:col>107</xdr:col>
      <xdr:colOff>101600</xdr:colOff>
      <xdr:row>86</xdr:row>
      <xdr:rowOff>37846</xdr:rowOff>
    </xdr:to>
    <xdr:sp macro="" textlink="">
      <xdr:nvSpPr>
        <xdr:cNvPr id="823" name="楕円 822"/>
        <xdr:cNvSpPr/>
      </xdr:nvSpPr>
      <xdr:spPr>
        <a:xfrm>
          <a:off x="203835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147065</xdr:rowOff>
    </xdr:from>
    <xdr:to>
      <xdr:col>111</xdr:col>
      <xdr:colOff>177800</xdr:colOff>
      <xdr:row>85</xdr:row>
      <xdr:rowOff>158496</xdr:rowOff>
    </xdr:to>
    <xdr:cxnSp macro="">
      <xdr:nvCxnSpPr>
        <xdr:cNvPr id="824" name="直線コネクタ 823"/>
        <xdr:cNvCxnSpPr/>
      </xdr:nvCxnSpPr>
      <xdr:spPr>
        <a:xfrm flipV="1">
          <a:off x="20434300" y="1472031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111506</xdr:rowOff>
    </xdr:from>
    <xdr:to>
      <xdr:col>102</xdr:col>
      <xdr:colOff>165100</xdr:colOff>
      <xdr:row>86</xdr:row>
      <xdr:rowOff>41656</xdr:rowOff>
    </xdr:to>
    <xdr:sp macro="" textlink="">
      <xdr:nvSpPr>
        <xdr:cNvPr id="825" name="楕円 824"/>
        <xdr:cNvSpPr/>
      </xdr:nvSpPr>
      <xdr:spPr>
        <a:xfrm>
          <a:off x="194945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158496</xdr:rowOff>
    </xdr:from>
    <xdr:to>
      <xdr:col>107</xdr:col>
      <xdr:colOff>50800</xdr:colOff>
      <xdr:row>85</xdr:row>
      <xdr:rowOff>162306</xdr:rowOff>
    </xdr:to>
    <xdr:cxnSp macro="">
      <xdr:nvCxnSpPr>
        <xdr:cNvPr id="826" name="直線コネクタ 825"/>
        <xdr:cNvCxnSpPr/>
      </xdr:nvCxnSpPr>
      <xdr:spPr>
        <a:xfrm flipV="1">
          <a:off x="19545300" y="147317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27" name="楕円 826"/>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162306</xdr:rowOff>
    </xdr:from>
    <xdr:to>
      <xdr:col>102</xdr:col>
      <xdr:colOff>114300</xdr:colOff>
      <xdr:row>85</xdr:row>
      <xdr:rowOff>163068</xdr:rowOff>
    </xdr:to>
    <xdr:cxnSp macro="">
      <xdr:nvCxnSpPr>
        <xdr:cNvPr id="828" name="直線コネクタ 827"/>
        <xdr:cNvCxnSpPr/>
      </xdr:nvCxnSpPr>
      <xdr:spPr>
        <a:xfrm flipV="1">
          <a:off x="18656300" y="1473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829" name="n_1ave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31" name="n_3aveValue【消防施設】&#10;一人当たり面積"/>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32" name="n_4aveValue【消防施設】&#10;一人当たり面積"/>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42942</xdr:rowOff>
    </xdr:from>
    <xdr:ext cx="469744" cy="259045"/>
    <xdr:sp macro="" textlink="">
      <xdr:nvSpPr>
        <xdr:cNvPr id="833" name="n_1mainValue【消防施設】&#10;一人当たり面積"/>
        <xdr:cNvSpPr txBox="1"/>
      </xdr:nvSpPr>
      <xdr:spPr>
        <a:xfrm>
          <a:off x="21075727" y="1444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28973</xdr:rowOff>
    </xdr:from>
    <xdr:ext cx="469744" cy="259045"/>
    <xdr:sp macro="" textlink="">
      <xdr:nvSpPr>
        <xdr:cNvPr id="834" name="n_2mainValue【消防施設】&#10;一人当たり面積"/>
        <xdr:cNvSpPr txBox="1"/>
      </xdr:nvSpPr>
      <xdr:spPr>
        <a:xfrm>
          <a:off x="20199427" y="1477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58183</xdr:rowOff>
    </xdr:from>
    <xdr:ext cx="469744" cy="259045"/>
    <xdr:sp macro="" textlink="">
      <xdr:nvSpPr>
        <xdr:cNvPr id="835" name="n_3mainValue【消防施設】&#10;一人当たり面積"/>
        <xdr:cNvSpPr txBox="1"/>
      </xdr:nvSpPr>
      <xdr:spPr>
        <a:xfrm>
          <a:off x="19310427" y="1445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36" name="n_4mainValue【消防施設】&#10;一人当たり面積"/>
        <xdr:cNvSpPr txBox="1"/>
      </xdr:nvSpPr>
      <xdr:spPr>
        <a:xfrm>
          <a:off x="18421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138068</xdr:rowOff>
    </xdr:from>
    <xdr:to>
      <xdr:col>85</xdr:col>
      <xdr:colOff>177800</xdr:colOff>
      <xdr:row>103</xdr:row>
      <xdr:rowOff>68218</xdr:rowOff>
    </xdr:to>
    <xdr:sp macro="" textlink="">
      <xdr:nvSpPr>
        <xdr:cNvPr id="878" name="楕円 877"/>
        <xdr:cNvSpPr/>
      </xdr:nvSpPr>
      <xdr:spPr>
        <a:xfrm>
          <a:off x="16268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160945</xdr:rowOff>
    </xdr:from>
    <xdr:ext cx="405111" cy="259045"/>
    <xdr:sp macro="" textlink="">
      <xdr:nvSpPr>
        <xdr:cNvPr id="879" name="【庁舎】&#10;有形固定資産減価償却率該当値テキスト"/>
        <xdr:cNvSpPr txBox="1"/>
      </xdr:nvSpPr>
      <xdr:spPr>
        <a:xfrm>
          <a:off x="16357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880" name="楕円 879"/>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103</xdr:row>
      <xdr:rowOff>17418</xdr:rowOff>
    </xdr:to>
    <xdr:cxnSp macro="">
      <xdr:nvCxnSpPr>
        <xdr:cNvPr id="881" name="直線コネクタ 880"/>
        <xdr:cNvCxnSpPr/>
      </xdr:nvCxnSpPr>
      <xdr:spPr>
        <a:xfrm>
          <a:off x="15481300" y="1762778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31931</xdr:rowOff>
    </xdr:from>
    <xdr:to>
      <xdr:col>76</xdr:col>
      <xdr:colOff>165100</xdr:colOff>
      <xdr:row>102</xdr:row>
      <xdr:rowOff>133531</xdr:rowOff>
    </xdr:to>
    <xdr:sp macro="" textlink="">
      <xdr:nvSpPr>
        <xdr:cNvPr id="882" name="楕円 881"/>
        <xdr:cNvSpPr/>
      </xdr:nvSpPr>
      <xdr:spPr>
        <a:xfrm>
          <a:off x="14541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82731</xdr:rowOff>
    </xdr:from>
    <xdr:to>
      <xdr:col>81</xdr:col>
      <xdr:colOff>50800</xdr:colOff>
      <xdr:row>102</xdr:row>
      <xdr:rowOff>139881</xdr:rowOff>
    </xdr:to>
    <xdr:cxnSp macro="">
      <xdr:nvCxnSpPr>
        <xdr:cNvPr id="883" name="直線コネクタ 882"/>
        <xdr:cNvCxnSpPr/>
      </xdr:nvCxnSpPr>
      <xdr:spPr>
        <a:xfrm>
          <a:off x="14592300" y="175706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884" name="楕円 883"/>
        <xdr:cNvSpPr/>
      </xdr:nvSpPr>
      <xdr:spPr>
        <a:xfrm>
          <a:off x="13652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82731</xdr:rowOff>
    </xdr:to>
    <xdr:cxnSp macro="">
      <xdr:nvCxnSpPr>
        <xdr:cNvPr id="885" name="直線コネクタ 884"/>
        <xdr:cNvCxnSpPr/>
      </xdr:nvCxnSpPr>
      <xdr:spPr>
        <a:xfrm>
          <a:off x="13703300" y="1751348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90714</xdr:rowOff>
    </xdr:from>
    <xdr:to>
      <xdr:col>67</xdr:col>
      <xdr:colOff>101600</xdr:colOff>
      <xdr:row>102</xdr:row>
      <xdr:rowOff>20864</xdr:rowOff>
    </xdr:to>
    <xdr:sp macro="" textlink="">
      <xdr:nvSpPr>
        <xdr:cNvPr id="886" name="楕円 885"/>
        <xdr:cNvSpPr/>
      </xdr:nvSpPr>
      <xdr:spPr>
        <a:xfrm>
          <a:off x="12763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141514</xdr:rowOff>
    </xdr:from>
    <xdr:to>
      <xdr:col>71</xdr:col>
      <xdr:colOff>177800</xdr:colOff>
      <xdr:row>102</xdr:row>
      <xdr:rowOff>25581</xdr:rowOff>
    </xdr:to>
    <xdr:cxnSp macro="">
      <xdr:nvCxnSpPr>
        <xdr:cNvPr id="887" name="直線コネクタ 886"/>
        <xdr:cNvCxnSpPr/>
      </xdr:nvCxnSpPr>
      <xdr:spPr>
        <a:xfrm>
          <a:off x="12814300" y="1745796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892" name="n_1mainValue【庁舎】&#10;有形固定資産減価償却率"/>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150058</xdr:rowOff>
    </xdr:from>
    <xdr:ext cx="405111" cy="259045"/>
    <xdr:sp macro="" textlink="">
      <xdr:nvSpPr>
        <xdr:cNvPr id="893" name="n_2mainValue【庁舎】&#10;有形固定資産減価償却率"/>
        <xdr:cNvSpPr txBox="1"/>
      </xdr:nvSpPr>
      <xdr:spPr>
        <a:xfrm>
          <a:off x="143897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894" name="n_3mainValue【庁舎】&#10;有形固定資産減価償却率"/>
        <xdr:cNvSpPr txBox="1"/>
      </xdr:nvSpPr>
      <xdr:spPr>
        <a:xfrm>
          <a:off x="13500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37391</xdr:rowOff>
    </xdr:from>
    <xdr:ext cx="405111" cy="259045"/>
    <xdr:sp macro="" textlink="">
      <xdr:nvSpPr>
        <xdr:cNvPr id="895" name="n_4mainValue【庁舎】&#10;有形固定資産減価償却率"/>
        <xdr:cNvSpPr txBox="1"/>
      </xdr:nvSpPr>
      <xdr:spPr>
        <a:xfrm>
          <a:off x="12611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79693</xdr:rowOff>
    </xdr:from>
    <xdr:to>
      <xdr:col>116</xdr:col>
      <xdr:colOff>114300</xdr:colOff>
      <xdr:row>106</xdr:row>
      <xdr:rowOff>9843</xdr:rowOff>
    </xdr:to>
    <xdr:sp macro="" textlink="">
      <xdr:nvSpPr>
        <xdr:cNvPr id="939" name="楕円 938"/>
        <xdr:cNvSpPr/>
      </xdr:nvSpPr>
      <xdr:spPr>
        <a:xfrm>
          <a:off x="221107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102570</xdr:rowOff>
    </xdr:from>
    <xdr:ext cx="469744" cy="259045"/>
    <xdr:sp macro="" textlink="">
      <xdr:nvSpPr>
        <xdr:cNvPr id="940" name="【庁舎】&#10;一人当たり面積該当値テキスト"/>
        <xdr:cNvSpPr txBox="1"/>
      </xdr:nvSpPr>
      <xdr:spPr>
        <a:xfrm>
          <a:off x="22199600" y="1793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86837</xdr:rowOff>
    </xdr:from>
    <xdr:to>
      <xdr:col>112</xdr:col>
      <xdr:colOff>38100</xdr:colOff>
      <xdr:row>106</xdr:row>
      <xdr:rowOff>16987</xdr:rowOff>
    </xdr:to>
    <xdr:sp macro="" textlink="">
      <xdr:nvSpPr>
        <xdr:cNvPr id="941" name="楕円 940"/>
        <xdr:cNvSpPr/>
      </xdr:nvSpPr>
      <xdr:spPr>
        <a:xfrm>
          <a:off x="212725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130493</xdr:rowOff>
    </xdr:from>
    <xdr:to>
      <xdr:col>116</xdr:col>
      <xdr:colOff>63500</xdr:colOff>
      <xdr:row>105</xdr:row>
      <xdr:rowOff>137637</xdr:rowOff>
    </xdr:to>
    <xdr:cxnSp macro="">
      <xdr:nvCxnSpPr>
        <xdr:cNvPr id="942" name="直線コネクタ 941"/>
        <xdr:cNvCxnSpPr/>
      </xdr:nvCxnSpPr>
      <xdr:spPr>
        <a:xfrm flipV="1">
          <a:off x="21323300" y="18132743"/>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79693</xdr:rowOff>
    </xdr:from>
    <xdr:to>
      <xdr:col>107</xdr:col>
      <xdr:colOff>101600</xdr:colOff>
      <xdr:row>106</xdr:row>
      <xdr:rowOff>9843</xdr:rowOff>
    </xdr:to>
    <xdr:sp macro="" textlink="">
      <xdr:nvSpPr>
        <xdr:cNvPr id="943" name="楕円 942"/>
        <xdr:cNvSpPr/>
      </xdr:nvSpPr>
      <xdr:spPr>
        <a:xfrm>
          <a:off x="20383500" y="180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130493</xdr:rowOff>
    </xdr:from>
    <xdr:to>
      <xdr:col>111</xdr:col>
      <xdr:colOff>177800</xdr:colOff>
      <xdr:row>105</xdr:row>
      <xdr:rowOff>137637</xdr:rowOff>
    </xdr:to>
    <xdr:cxnSp macro="">
      <xdr:nvCxnSpPr>
        <xdr:cNvPr id="944" name="直線コネクタ 943"/>
        <xdr:cNvCxnSpPr/>
      </xdr:nvCxnSpPr>
      <xdr:spPr>
        <a:xfrm>
          <a:off x="20434300" y="18132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86837</xdr:rowOff>
    </xdr:from>
    <xdr:to>
      <xdr:col>102</xdr:col>
      <xdr:colOff>165100</xdr:colOff>
      <xdr:row>106</xdr:row>
      <xdr:rowOff>16987</xdr:rowOff>
    </xdr:to>
    <xdr:sp macro="" textlink="">
      <xdr:nvSpPr>
        <xdr:cNvPr id="945" name="楕円 944"/>
        <xdr:cNvSpPr/>
      </xdr:nvSpPr>
      <xdr:spPr>
        <a:xfrm>
          <a:off x="19494500" y="180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130493</xdr:rowOff>
    </xdr:from>
    <xdr:to>
      <xdr:col>107</xdr:col>
      <xdr:colOff>50800</xdr:colOff>
      <xdr:row>105</xdr:row>
      <xdr:rowOff>137637</xdr:rowOff>
    </xdr:to>
    <xdr:cxnSp macro="">
      <xdr:nvCxnSpPr>
        <xdr:cNvPr id="946" name="直線コネクタ 945"/>
        <xdr:cNvCxnSpPr/>
      </xdr:nvCxnSpPr>
      <xdr:spPr>
        <a:xfrm flipV="1">
          <a:off x="19545300" y="18132743"/>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98267</xdr:rowOff>
    </xdr:from>
    <xdr:to>
      <xdr:col>98</xdr:col>
      <xdr:colOff>38100</xdr:colOff>
      <xdr:row>106</xdr:row>
      <xdr:rowOff>28417</xdr:rowOff>
    </xdr:to>
    <xdr:sp macro="" textlink="">
      <xdr:nvSpPr>
        <xdr:cNvPr id="947" name="楕円 946"/>
        <xdr:cNvSpPr/>
      </xdr:nvSpPr>
      <xdr:spPr>
        <a:xfrm>
          <a:off x="18605500" y="1810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137637</xdr:rowOff>
    </xdr:from>
    <xdr:to>
      <xdr:col>102</xdr:col>
      <xdr:colOff>114300</xdr:colOff>
      <xdr:row>105</xdr:row>
      <xdr:rowOff>149067</xdr:rowOff>
    </xdr:to>
    <xdr:cxnSp macro="">
      <xdr:nvCxnSpPr>
        <xdr:cNvPr id="948" name="直線コネクタ 947"/>
        <xdr:cNvCxnSpPr/>
      </xdr:nvCxnSpPr>
      <xdr:spPr>
        <a:xfrm flipV="1">
          <a:off x="18656300" y="181398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33514</xdr:rowOff>
    </xdr:from>
    <xdr:ext cx="469744" cy="259045"/>
    <xdr:sp macro="" textlink="">
      <xdr:nvSpPr>
        <xdr:cNvPr id="953" name="n_1mainValue【庁舎】&#10;一人当たり面積"/>
        <xdr:cNvSpPr txBox="1"/>
      </xdr:nvSpPr>
      <xdr:spPr>
        <a:xfrm>
          <a:off x="21075727" y="178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26370</xdr:rowOff>
    </xdr:from>
    <xdr:ext cx="469744" cy="259045"/>
    <xdr:sp macro="" textlink="">
      <xdr:nvSpPr>
        <xdr:cNvPr id="954" name="n_2mainValue【庁舎】&#10;一人当たり面積"/>
        <xdr:cNvSpPr txBox="1"/>
      </xdr:nvSpPr>
      <xdr:spPr>
        <a:xfrm>
          <a:off x="20199427" y="1785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33514</xdr:rowOff>
    </xdr:from>
    <xdr:ext cx="469744" cy="259045"/>
    <xdr:sp macro="" textlink="">
      <xdr:nvSpPr>
        <xdr:cNvPr id="955" name="n_3mainValue【庁舎】&#10;一人当たり面積"/>
        <xdr:cNvSpPr txBox="1"/>
      </xdr:nvSpPr>
      <xdr:spPr>
        <a:xfrm>
          <a:off x="19310427" y="1786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44944</xdr:rowOff>
    </xdr:from>
    <xdr:ext cx="469744" cy="259045"/>
    <xdr:sp macro="" textlink="">
      <xdr:nvSpPr>
        <xdr:cNvPr id="956" name="n_4mainValue【庁舎】&#10;一人当たり面積"/>
        <xdr:cNvSpPr txBox="1"/>
      </xdr:nvSpPr>
      <xdr:spPr>
        <a:xfrm>
          <a:off x="18421427" y="1787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内平均値と比較して有形固定資産減価償却率が高くなっている施設もしくは同水準となっている施設は、図書館及び一般廃棄物処理施設である。図書館は大規模改修、一般廃棄物処理施設（一部事務組合）は建替えを予定している。</a:t>
          </a:r>
          <a:endParaRPr lang="ja-JP" altLang="ja-JP" sz="1400">
            <a:effectLst/>
          </a:endParaRPr>
        </a:p>
        <a:p>
          <a:r>
            <a:rPr lang="ja-JP" altLang="ja-JP" sz="1100" b="0" i="0" baseline="0">
              <a:solidFill>
                <a:schemeClr val="dk1"/>
              </a:solidFill>
              <a:effectLst/>
              <a:latin typeface="+mn-lt"/>
              <a:ea typeface="+mn-ea"/>
              <a:cs typeface="+mn-cs"/>
            </a:rPr>
            <a:t>一人当たり面積等において、類似団体内平均値を超えている施設は、図書館、体育館・プール</a:t>
          </a:r>
          <a:r>
            <a:rPr lang="ja-JP" altLang="en-US" sz="1100" b="0" i="0" baseline="0">
              <a:solidFill>
                <a:schemeClr val="dk1"/>
              </a:solidFill>
              <a:effectLst/>
              <a:latin typeface="+mn-lt"/>
              <a:ea typeface="+mn-ea"/>
              <a:cs typeface="+mn-cs"/>
            </a:rPr>
            <a:t>、消防施設及び</a:t>
          </a:r>
          <a:r>
            <a:rPr lang="ja-JP" altLang="ja-JP" sz="1100" b="0" i="0" baseline="0">
              <a:solidFill>
                <a:schemeClr val="dk1"/>
              </a:solidFill>
              <a:effectLst/>
              <a:latin typeface="+mn-lt"/>
              <a:ea typeface="+mn-ea"/>
              <a:cs typeface="+mn-cs"/>
            </a:rPr>
            <a:t>庁舎である。図書館については、市内に２施設あるが、閉館日を別々にする等、利用率を高める工夫をしている。体育館・プールについて、体育館は４施設、プールは１施設あり、一人当たり面積が大きくなっているため、体育館のうち１施設を廃止する予定である。</a:t>
          </a:r>
          <a:r>
            <a:rPr lang="ja-JP" altLang="en-US" sz="1100" b="0" i="0" baseline="0">
              <a:solidFill>
                <a:schemeClr val="dk1"/>
              </a:solidFill>
              <a:effectLst/>
              <a:latin typeface="+mn-lt"/>
              <a:ea typeface="+mn-ea"/>
              <a:cs typeface="+mn-cs"/>
            </a:rPr>
            <a:t>消防施設については、使用状況や老朽化によって譲渡、除却を検討していく予定である。</a:t>
          </a:r>
          <a:r>
            <a:rPr lang="ja-JP" altLang="ja-JP" sz="1100" b="0" i="0" baseline="0">
              <a:solidFill>
                <a:schemeClr val="dk1"/>
              </a:solidFill>
              <a:effectLst/>
              <a:latin typeface="+mn-lt"/>
              <a:ea typeface="+mn-ea"/>
              <a:cs typeface="+mn-cs"/>
            </a:rPr>
            <a:t>庁舎については、平成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年度に本庁舎を建替えたが、それまで分庁舎として活用していた施設も同機能を持ったまま残っているため、一部の庁舎を除却する予定である。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27736676</v>
      </c>
      <c r="BO4" s="485"/>
      <c r="BP4" s="485"/>
      <c r="BQ4" s="485"/>
      <c r="BR4" s="485"/>
      <c r="BS4" s="485"/>
      <c r="BT4" s="485"/>
      <c r="BU4" s="486"/>
      <c r="BV4" s="484">
        <v>39552937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5.5</v>
      </c>
      <c r="CU4" s="625"/>
      <c r="CV4" s="625"/>
      <c r="CW4" s="625"/>
      <c r="CX4" s="625"/>
      <c r="CY4" s="625"/>
      <c r="CZ4" s="625"/>
      <c r="DA4" s="626"/>
      <c r="DB4" s="624">
        <v>4.4000000000000004</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26947278</v>
      </c>
      <c r="BO5" s="456"/>
      <c r="BP5" s="456"/>
      <c r="BQ5" s="456"/>
      <c r="BR5" s="456"/>
      <c r="BS5" s="456"/>
      <c r="BT5" s="456"/>
      <c r="BU5" s="457"/>
      <c r="BV5" s="455">
        <v>38883260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94.3</v>
      </c>
      <c r="CU5" s="453"/>
      <c r="CV5" s="453"/>
      <c r="CW5" s="453"/>
      <c r="CX5" s="453"/>
      <c r="CY5" s="453"/>
      <c r="CZ5" s="453"/>
      <c r="DA5" s="454"/>
      <c r="DB5" s="452">
        <v>84.6</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789398</v>
      </c>
      <c r="BO6" s="456"/>
      <c r="BP6" s="456"/>
      <c r="BQ6" s="456"/>
      <c r="BR6" s="456"/>
      <c r="BS6" s="456"/>
      <c r="BT6" s="456"/>
      <c r="BU6" s="457"/>
      <c r="BV6" s="455">
        <v>669677</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95.7</v>
      </c>
      <c r="CU6" s="599"/>
      <c r="CV6" s="599"/>
      <c r="CW6" s="599"/>
      <c r="CX6" s="599"/>
      <c r="CY6" s="599"/>
      <c r="CZ6" s="599"/>
      <c r="DA6" s="600"/>
      <c r="DB6" s="598">
        <v>88.9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66832</v>
      </c>
      <c r="BO7" s="456"/>
      <c r="BP7" s="456"/>
      <c r="BQ7" s="456"/>
      <c r="BR7" s="456"/>
      <c r="BS7" s="456"/>
      <c r="BT7" s="456"/>
      <c r="BU7" s="457"/>
      <c r="BV7" s="455">
        <v>82241</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13056257</v>
      </c>
      <c r="CU7" s="456"/>
      <c r="CV7" s="456"/>
      <c r="CW7" s="456"/>
      <c r="CX7" s="456"/>
      <c r="CY7" s="456"/>
      <c r="CZ7" s="456"/>
      <c r="DA7" s="457"/>
      <c r="DB7" s="455">
        <v>13253475</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722566</v>
      </c>
      <c r="BO8" s="456"/>
      <c r="BP8" s="456"/>
      <c r="BQ8" s="456"/>
      <c r="BR8" s="456"/>
      <c r="BS8" s="456"/>
      <c r="BT8" s="456"/>
      <c r="BU8" s="457"/>
      <c r="BV8" s="455">
        <v>587436</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0.47</v>
      </c>
      <c r="CU8" s="559"/>
      <c r="CV8" s="559"/>
      <c r="CW8" s="559"/>
      <c r="CX8" s="559"/>
      <c r="CY8" s="559"/>
      <c r="CZ8" s="559"/>
      <c r="DA8" s="560"/>
      <c r="DB8" s="558">
        <v>0.48</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41236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135130</v>
      </c>
      <c r="BO9" s="456"/>
      <c r="BP9" s="456"/>
      <c r="BQ9" s="456"/>
      <c r="BR9" s="456"/>
      <c r="BS9" s="456"/>
      <c r="BT9" s="456"/>
      <c r="BU9" s="457"/>
      <c r="BV9" s="455">
        <v>484850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19.600000000000001</v>
      </c>
      <c r="CU9" s="453"/>
      <c r="CV9" s="453"/>
      <c r="CW9" s="453"/>
      <c r="CX9" s="453"/>
      <c r="CY9" s="453"/>
      <c r="CZ9" s="453"/>
      <c r="DA9" s="454"/>
      <c r="DB9" s="452">
        <v>21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44258</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111</v>
      </c>
      <c r="AV10" s="514"/>
      <c r="AW10" s="514"/>
      <c r="AX10" s="514"/>
      <c r="AY10" s="469" t="s">
        <v>122</v>
      </c>
      <c r="AZ10" s="470"/>
      <c r="BA10" s="470"/>
      <c r="BB10" s="470"/>
      <c r="BC10" s="470"/>
      <c r="BD10" s="470"/>
      <c r="BE10" s="470"/>
      <c r="BF10" s="470"/>
      <c r="BG10" s="470"/>
      <c r="BH10" s="470"/>
      <c r="BI10" s="470"/>
      <c r="BJ10" s="470"/>
      <c r="BK10" s="470"/>
      <c r="BL10" s="470"/>
      <c r="BM10" s="471"/>
      <c r="BN10" s="455">
        <v>307532</v>
      </c>
      <c r="BO10" s="456"/>
      <c r="BP10" s="456"/>
      <c r="BQ10" s="456"/>
      <c r="BR10" s="456"/>
      <c r="BS10" s="456"/>
      <c r="BT10" s="456"/>
      <c r="BU10" s="457"/>
      <c r="BV10" s="455">
        <v>60770</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111</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372927</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129</v>
      </c>
      <c r="DC11" s="559"/>
      <c r="DD11" s="559"/>
      <c r="DE11" s="559"/>
      <c r="DF11" s="559"/>
      <c r="DG11" s="559"/>
      <c r="DH11" s="559"/>
      <c r="DI11" s="560"/>
    </row>
    <row r="12" spans="1:119" ht="18.75" customHeight="1" x14ac:dyDescent="0.15">
      <c r="A12" s="181"/>
      <c r="B12" s="561" t="s">
        <v>130</v>
      </c>
      <c r="C12" s="562"/>
      <c r="D12" s="562"/>
      <c r="E12" s="562"/>
      <c r="F12" s="562"/>
      <c r="G12" s="562"/>
      <c r="H12" s="562"/>
      <c r="I12" s="562"/>
      <c r="J12" s="562"/>
      <c r="K12" s="563"/>
      <c r="L12" s="570" t="s">
        <v>131</v>
      </c>
      <c r="M12" s="571"/>
      <c r="N12" s="571"/>
      <c r="O12" s="571"/>
      <c r="P12" s="571"/>
      <c r="Q12" s="572"/>
      <c r="R12" s="573">
        <v>41826</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96</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137</v>
      </c>
      <c r="N13" s="540"/>
      <c r="O13" s="540"/>
      <c r="P13" s="540"/>
      <c r="Q13" s="541"/>
      <c r="R13" s="542">
        <v>41432</v>
      </c>
      <c r="S13" s="543"/>
      <c r="T13" s="543"/>
      <c r="U13" s="543"/>
      <c r="V13" s="544"/>
      <c r="W13" s="545" t="s">
        <v>138</v>
      </c>
      <c r="X13" s="441"/>
      <c r="Y13" s="441"/>
      <c r="Z13" s="441"/>
      <c r="AA13" s="441"/>
      <c r="AB13" s="442"/>
      <c r="AC13" s="408">
        <v>1885</v>
      </c>
      <c r="AD13" s="409"/>
      <c r="AE13" s="409"/>
      <c r="AF13" s="409"/>
      <c r="AG13" s="410"/>
      <c r="AH13" s="408">
        <v>2418</v>
      </c>
      <c r="AI13" s="409"/>
      <c r="AJ13" s="409"/>
      <c r="AK13" s="409"/>
      <c r="AL13" s="468"/>
      <c r="AM13" s="512" t="s">
        <v>139</v>
      </c>
      <c r="AN13" s="412"/>
      <c r="AO13" s="412"/>
      <c r="AP13" s="412"/>
      <c r="AQ13" s="412"/>
      <c r="AR13" s="412"/>
      <c r="AS13" s="412"/>
      <c r="AT13" s="413"/>
      <c r="AU13" s="513" t="s">
        <v>111</v>
      </c>
      <c r="AV13" s="514"/>
      <c r="AW13" s="514"/>
      <c r="AX13" s="514"/>
      <c r="AY13" s="469" t="s">
        <v>140</v>
      </c>
      <c r="AZ13" s="470"/>
      <c r="BA13" s="470"/>
      <c r="BB13" s="470"/>
      <c r="BC13" s="470"/>
      <c r="BD13" s="470"/>
      <c r="BE13" s="470"/>
      <c r="BF13" s="470"/>
      <c r="BG13" s="470"/>
      <c r="BH13" s="470"/>
      <c r="BI13" s="470"/>
      <c r="BJ13" s="470"/>
      <c r="BK13" s="470"/>
      <c r="BL13" s="470"/>
      <c r="BM13" s="471"/>
      <c r="BN13" s="455">
        <v>442662</v>
      </c>
      <c r="BO13" s="456"/>
      <c r="BP13" s="456"/>
      <c r="BQ13" s="456"/>
      <c r="BR13" s="456"/>
      <c r="BS13" s="456"/>
      <c r="BT13" s="456"/>
      <c r="BU13" s="457"/>
      <c r="BV13" s="455">
        <v>918547</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13.4</v>
      </c>
      <c r="CU13" s="453"/>
      <c r="CV13" s="453"/>
      <c r="CW13" s="453"/>
      <c r="CX13" s="453"/>
      <c r="CY13" s="453"/>
      <c r="CZ13" s="453"/>
      <c r="DA13" s="454"/>
      <c r="DB13" s="452">
        <v>14</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142</v>
      </c>
      <c r="M14" s="582"/>
      <c r="N14" s="582"/>
      <c r="O14" s="582"/>
      <c r="P14" s="582"/>
      <c r="Q14" s="583"/>
      <c r="R14" s="542">
        <v>42307</v>
      </c>
      <c r="S14" s="543"/>
      <c r="T14" s="543"/>
      <c r="U14" s="543"/>
      <c r="V14" s="544"/>
      <c r="W14" s="546"/>
      <c r="X14" s="444"/>
      <c r="Y14" s="444"/>
      <c r="Z14" s="444"/>
      <c r="AA14" s="444"/>
      <c r="AB14" s="445"/>
      <c r="AC14" s="535">
        <v>10.5</v>
      </c>
      <c r="AD14" s="536"/>
      <c r="AE14" s="536"/>
      <c r="AF14" s="536"/>
      <c r="AG14" s="537"/>
      <c r="AH14" s="535">
        <v>11.6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45.1</v>
      </c>
      <c r="CU14" s="553"/>
      <c r="CV14" s="553"/>
      <c r="CW14" s="553"/>
      <c r="CX14" s="553"/>
      <c r="CY14" s="553"/>
      <c r="CZ14" s="553"/>
      <c r="DA14" s="554"/>
      <c r="DB14" s="552">
        <v>45.6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144</v>
      </c>
      <c r="N15" s="540"/>
      <c r="O15" s="540"/>
      <c r="P15" s="540"/>
      <c r="Q15" s="541"/>
      <c r="R15" s="542">
        <v>41975</v>
      </c>
      <c r="S15" s="543"/>
      <c r="T15" s="543"/>
      <c r="U15" s="543"/>
      <c r="V15" s="544"/>
      <c r="W15" s="545" t="s">
        <v>145</v>
      </c>
      <c r="X15" s="441"/>
      <c r="Y15" s="441"/>
      <c r="Z15" s="441"/>
      <c r="AA15" s="441"/>
      <c r="AB15" s="442"/>
      <c r="AC15" s="408">
        <v>3811</v>
      </c>
      <c r="AD15" s="409"/>
      <c r="AE15" s="409"/>
      <c r="AF15" s="409"/>
      <c r="AG15" s="410"/>
      <c r="AH15" s="408">
        <v>4621</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5387373</v>
      </c>
      <c r="BO15" s="485"/>
      <c r="BP15" s="485"/>
      <c r="BQ15" s="485"/>
      <c r="BR15" s="485"/>
      <c r="BS15" s="485"/>
      <c r="BT15" s="485"/>
      <c r="BU15" s="486"/>
      <c r="BV15" s="484">
        <v>5129210</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21.3</v>
      </c>
      <c r="AD16" s="536"/>
      <c r="AE16" s="536"/>
      <c r="AF16" s="536"/>
      <c r="AG16" s="537"/>
      <c r="AH16" s="535">
        <v>22.2</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11398567</v>
      </c>
      <c r="BO16" s="456"/>
      <c r="BP16" s="456"/>
      <c r="BQ16" s="456"/>
      <c r="BR16" s="456"/>
      <c r="BS16" s="456"/>
      <c r="BT16" s="456"/>
      <c r="BU16" s="457"/>
      <c r="BV16" s="455">
        <v>11217546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12197</v>
      </c>
      <c r="AD17" s="409"/>
      <c r="AE17" s="409"/>
      <c r="AF17" s="409"/>
      <c r="AG17" s="410"/>
      <c r="AH17" s="408">
        <v>13748</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6834385</v>
      </c>
      <c r="BO17" s="456"/>
      <c r="BP17" s="456"/>
      <c r="BQ17" s="456"/>
      <c r="BR17" s="456"/>
      <c r="BS17" s="456"/>
      <c r="BT17" s="456"/>
      <c r="BU17" s="457"/>
      <c r="BV17" s="455">
        <v>6483172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155</v>
      </c>
      <c r="C18" s="506"/>
      <c r="D18" s="506"/>
      <c r="E18" s="507"/>
      <c r="F18" s="507"/>
      <c r="G18" s="507"/>
      <c r="H18" s="507"/>
      <c r="I18" s="507"/>
      <c r="J18" s="507"/>
      <c r="K18" s="507"/>
      <c r="L18" s="508">
        <v>182.38</v>
      </c>
      <c r="M18" s="508"/>
      <c r="N18" s="508"/>
      <c r="O18" s="508"/>
      <c r="P18" s="508"/>
      <c r="Q18" s="508"/>
      <c r="R18" s="509"/>
      <c r="S18" s="509"/>
      <c r="T18" s="509"/>
      <c r="U18" s="509"/>
      <c r="V18" s="510"/>
      <c r="W18" s="526"/>
      <c r="X18" s="527"/>
      <c r="Y18" s="527"/>
      <c r="Z18" s="527"/>
      <c r="AA18" s="527"/>
      <c r="AB18" s="551"/>
      <c r="AC18" s="425">
        <v>68.2</v>
      </c>
      <c r="AD18" s="426"/>
      <c r="AE18" s="426"/>
      <c r="AF18" s="426"/>
      <c r="AG18" s="511"/>
      <c r="AH18" s="425">
        <v>66.099999999999994</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12666951</v>
      </c>
      <c r="BO18" s="456"/>
      <c r="BP18" s="456"/>
      <c r="BQ18" s="456"/>
      <c r="BR18" s="456"/>
      <c r="BS18" s="456"/>
      <c r="BT18" s="456"/>
      <c r="BU18" s="457"/>
      <c r="BV18" s="455">
        <v>11861228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157</v>
      </c>
      <c r="C19" s="506"/>
      <c r="D19" s="506"/>
      <c r="E19" s="507"/>
      <c r="F19" s="507"/>
      <c r="G19" s="507"/>
      <c r="H19" s="507"/>
      <c r="I19" s="507"/>
      <c r="J19" s="507"/>
      <c r="K19" s="507"/>
      <c r="L19" s="515">
        <v>226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16106425</v>
      </c>
      <c r="BO19" s="456"/>
      <c r="BP19" s="456"/>
      <c r="BQ19" s="456"/>
      <c r="BR19" s="456"/>
      <c r="BS19" s="456"/>
      <c r="BT19" s="456"/>
      <c r="BU19" s="457"/>
      <c r="BV19" s="455">
        <v>16206146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159</v>
      </c>
      <c r="C20" s="506"/>
      <c r="D20" s="506"/>
      <c r="E20" s="507"/>
      <c r="F20" s="507"/>
      <c r="G20" s="507"/>
      <c r="H20" s="507"/>
      <c r="I20" s="507"/>
      <c r="J20" s="507"/>
      <c r="K20" s="507"/>
      <c r="L20" s="515">
        <v>17792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27753268</v>
      </c>
      <c r="BO22" s="485"/>
      <c r="BP22" s="485"/>
      <c r="BQ22" s="485"/>
      <c r="BR22" s="485"/>
      <c r="BS22" s="485"/>
      <c r="BT22" s="485"/>
      <c r="BU22" s="486"/>
      <c r="BV22" s="484">
        <v>28693884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14619086</v>
      </c>
      <c r="BO23" s="456"/>
      <c r="BP23" s="456"/>
      <c r="BQ23" s="456"/>
      <c r="BR23" s="456"/>
      <c r="BS23" s="456"/>
      <c r="BT23" s="456"/>
      <c r="BU23" s="457"/>
      <c r="BV23" s="455">
        <v>14111174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169</v>
      </c>
      <c r="F24" s="412"/>
      <c r="G24" s="412"/>
      <c r="H24" s="412"/>
      <c r="I24" s="412"/>
      <c r="J24" s="412"/>
      <c r="K24" s="413"/>
      <c r="L24" s="408">
        <v>1</v>
      </c>
      <c r="M24" s="409"/>
      <c r="N24" s="409"/>
      <c r="O24" s="409"/>
      <c r="P24" s="410"/>
      <c r="Q24" s="408">
        <v>9200</v>
      </c>
      <c r="R24" s="409"/>
      <c r="S24" s="409"/>
      <c r="T24" s="409"/>
      <c r="U24" s="409"/>
      <c r="V24" s="410"/>
      <c r="W24" s="498"/>
      <c r="X24" s="435"/>
      <c r="Y24" s="436"/>
      <c r="Z24" s="411" t="s">
        <v>170</v>
      </c>
      <c r="AA24" s="412"/>
      <c r="AB24" s="412"/>
      <c r="AC24" s="412"/>
      <c r="AD24" s="412"/>
      <c r="AE24" s="412"/>
      <c r="AF24" s="412"/>
      <c r="AG24" s="413"/>
      <c r="AH24" s="408">
        <v>360</v>
      </c>
      <c r="AI24" s="409"/>
      <c r="AJ24" s="409"/>
      <c r="AK24" s="409"/>
      <c r="AL24" s="410"/>
      <c r="AM24" s="408">
        <v>1130040</v>
      </c>
      <c r="AN24" s="409"/>
      <c r="AO24" s="409"/>
      <c r="AP24" s="409"/>
      <c r="AQ24" s="409"/>
      <c r="AR24" s="410"/>
      <c r="AS24" s="408">
        <v>3139</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19333739</v>
      </c>
      <c r="BO24" s="456"/>
      <c r="BP24" s="456"/>
      <c r="BQ24" s="456"/>
      <c r="BR24" s="456"/>
      <c r="BS24" s="456"/>
      <c r="BT24" s="456"/>
      <c r="BU24" s="457"/>
      <c r="BV24" s="455">
        <v>19664359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172</v>
      </c>
      <c r="F25" s="412"/>
      <c r="G25" s="412"/>
      <c r="H25" s="412"/>
      <c r="I25" s="412"/>
      <c r="J25" s="412"/>
      <c r="K25" s="413"/>
      <c r="L25" s="408">
        <v>2</v>
      </c>
      <c r="M25" s="409"/>
      <c r="N25" s="409"/>
      <c r="O25" s="409"/>
      <c r="P25" s="410"/>
      <c r="Q25" s="408">
        <v>7400</v>
      </c>
      <c r="R25" s="409"/>
      <c r="S25" s="409"/>
      <c r="T25" s="409"/>
      <c r="U25" s="409"/>
      <c r="V25" s="410"/>
      <c r="W25" s="498"/>
      <c r="X25" s="435"/>
      <c r="Y25" s="436"/>
      <c r="Z25" s="411" t="s">
        <v>173</v>
      </c>
      <c r="AA25" s="412"/>
      <c r="AB25" s="412"/>
      <c r="AC25" s="412"/>
      <c r="AD25" s="412"/>
      <c r="AE25" s="412"/>
      <c r="AF25" s="412"/>
      <c r="AG25" s="413"/>
      <c r="AH25" s="408" t="s">
        <v>129</v>
      </c>
      <c r="AI25" s="409"/>
      <c r="AJ25" s="409"/>
      <c r="AK25" s="409"/>
      <c r="AL25" s="410"/>
      <c r="AM25" s="408" t="s">
        <v>129</v>
      </c>
      <c r="AN25" s="409"/>
      <c r="AO25" s="409"/>
      <c r="AP25" s="409"/>
      <c r="AQ25" s="409"/>
      <c r="AR25" s="410"/>
      <c r="AS25" s="408" t="s">
        <v>129</v>
      </c>
      <c r="AT25" s="409"/>
      <c r="AU25" s="409"/>
      <c r="AV25" s="409"/>
      <c r="AW25" s="409"/>
      <c r="AX25" s="468"/>
      <c r="AY25" s="481" t="s">
        <v>174</v>
      </c>
      <c r="AZ25" s="482"/>
      <c r="BA25" s="482"/>
      <c r="BB25" s="482"/>
      <c r="BC25" s="482"/>
      <c r="BD25" s="482"/>
      <c r="BE25" s="482"/>
      <c r="BF25" s="482"/>
      <c r="BG25" s="482"/>
      <c r="BH25" s="482"/>
      <c r="BI25" s="482"/>
      <c r="BJ25" s="482"/>
      <c r="BK25" s="482"/>
      <c r="BL25" s="482"/>
      <c r="BM25" s="483"/>
      <c r="BN25" s="484">
        <v>1067848</v>
      </c>
      <c r="BO25" s="485"/>
      <c r="BP25" s="485"/>
      <c r="BQ25" s="485"/>
      <c r="BR25" s="485"/>
      <c r="BS25" s="485"/>
      <c r="BT25" s="485"/>
      <c r="BU25" s="486"/>
      <c r="BV25" s="484">
        <v>1840289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175</v>
      </c>
      <c r="F26" s="412"/>
      <c r="G26" s="412"/>
      <c r="H26" s="412"/>
      <c r="I26" s="412"/>
      <c r="J26" s="412"/>
      <c r="K26" s="413"/>
      <c r="L26" s="408">
        <v>1</v>
      </c>
      <c r="M26" s="409"/>
      <c r="N26" s="409"/>
      <c r="O26" s="409"/>
      <c r="P26" s="410"/>
      <c r="Q26" s="408">
        <v>6500</v>
      </c>
      <c r="R26" s="409"/>
      <c r="S26" s="409"/>
      <c r="T26" s="409"/>
      <c r="U26" s="409"/>
      <c r="V26" s="410"/>
      <c r="W26" s="498"/>
      <c r="X26" s="435"/>
      <c r="Y26" s="436"/>
      <c r="Z26" s="411" t="s">
        <v>176</v>
      </c>
      <c r="AA26" s="466"/>
      <c r="AB26" s="466"/>
      <c r="AC26" s="466"/>
      <c r="AD26" s="466"/>
      <c r="AE26" s="466"/>
      <c r="AF26" s="466"/>
      <c r="AG26" s="467"/>
      <c r="AH26" s="408">
        <v>28</v>
      </c>
      <c r="AI26" s="409"/>
      <c r="AJ26" s="409"/>
      <c r="AK26" s="409"/>
      <c r="AL26" s="410"/>
      <c r="AM26" s="408">
        <v>90608</v>
      </c>
      <c r="AN26" s="409"/>
      <c r="AO26" s="409"/>
      <c r="AP26" s="409"/>
      <c r="AQ26" s="409"/>
      <c r="AR26" s="410"/>
      <c r="AS26" s="408">
        <v>3236</v>
      </c>
      <c r="AT26" s="409"/>
      <c r="AU26" s="409"/>
      <c r="AV26" s="409"/>
      <c r="AW26" s="409"/>
      <c r="AX26" s="468"/>
      <c r="AY26" s="495" t="s">
        <v>177</v>
      </c>
      <c r="AZ26" s="415"/>
      <c r="BA26" s="415"/>
      <c r="BB26" s="415"/>
      <c r="BC26" s="415"/>
      <c r="BD26" s="415"/>
      <c r="BE26" s="415"/>
      <c r="BF26" s="415"/>
      <c r="BG26" s="415"/>
      <c r="BH26" s="415"/>
      <c r="BI26" s="415"/>
      <c r="BJ26" s="415"/>
      <c r="BK26" s="415"/>
      <c r="BL26" s="415"/>
      <c r="BM26" s="496"/>
      <c r="BN26" s="455" t="s">
        <v>129</v>
      </c>
      <c r="BO26" s="456"/>
      <c r="BP26" s="456"/>
      <c r="BQ26" s="456"/>
      <c r="BR26" s="456"/>
      <c r="BS26" s="456"/>
      <c r="BT26" s="456"/>
      <c r="BU26" s="457"/>
      <c r="BV26" s="455" t="s">
        <v>178</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179</v>
      </c>
      <c r="F27" s="412"/>
      <c r="G27" s="412"/>
      <c r="H27" s="412"/>
      <c r="I27" s="412"/>
      <c r="J27" s="412"/>
      <c r="K27" s="413"/>
      <c r="L27" s="408">
        <v>1</v>
      </c>
      <c r="M27" s="409"/>
      <c r="N27" s="409"/>
      <c r="O27" s="409"/>
      <c r="P27" s="410"/>
      <c r="Q27" s="408">
        <v>5050</v>
      </c>
      <c r="R27" s="409"/>
      <c r="S27" s="409"/>
      <c r="T27" s="409"/>
      <c r="U27" s="409"/>
      <c r="V27" s="410"/>
      <c r="W27" s="498"/>
      <c r="X27" s="435"/>
      <c r="Y27" s="436"/>
      <c r="Z27" s="411" t="s">
        <v>180</v>
      </c>
      <c r="AA27" s="412"/>
      <c r="AB27" s="412"/>
      <c r="AC27" s="412"/>
      <c r="AD27" s="412"/>
      <c r="AE27" s="412"/>
      <c r="AF27" s="412"/>
      <c r="AG27" s="413"/>
      <c r="AH27" s="408">
        <v>8</v>
      </c>
      <c r="AI27" s="409"/>
      <c r="AJ27" s="409"/>
      <c r="AK27" s="409"/>
      <c r="AL27" s="410"/>
      <c r="AM27" s="408">
        <v>21120</v>
      </c>
      <c r="AN27" s="409"/>
      <c r="AO27" s="409"/>
      <c r="AP27" s="409"/>
      <c r="AQ27" s="409"/>
      <c r="AR27" s="410"/>
      <c r="AS27" s="408">
        <v>2640</v>
      </c>
      <c r="AT27" s="409"/>
      <c r="AU27" s="409"/>
      <c r="AV27" s="409"/>
      <c r="AW27" s="409"/>
      <c r="AX27" s="468"/>
      <c r="AY27" s="492" t="s">
        <v>181</v>
      </c>
      <c r="AZ27" s="493"/>
      <c r="BA27" s="493"/>
      <c r="BB27" s="493"/>
      <c r="BC27" s="493"/>
      <c r="BD27" s="493"/>
      <c r="BE27" s="493"/>
      <c r="BF27" s="493"/>
      <c r="BG27" s="493"/>
      <c r="BH27" s="493"/>
      <c r="BI27" s="493"/>
      <c r="BJ27" s="493"/>
      <c r="BK27" s="493"/>
      <c r="BL27" s="493"/>
      <c r="BM27" s="494"/>
      <c r="BN27" s="489" t="s">
        <v>178</v>
      </c>
      <c r="BO27" s="490"/>
      <c r="BP27" s="490"/>
      <c r="BQ27" s="490"/>
      <c r="BR27" s="490"/>
      <c r="BS27" s="490"/>
      <c r="BT27" s="490"/>
      <c r="BU27" s="491"/>
      <c r="BV27" s="489" t="s">
        <v>129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182</v>
      </c>
      <c r="F28" s="412"/>
      <c r="G28" s="412"/>
      <c r="H28" s="412"/>
      <c r="I28" s="412"/>
      <c r="J28" s="412"/>
      <c r="K28" s="413"/>
      <c r="L28" s="408">
        <v>1</v>
      </c>
      <c r="M28" s="409"/>
      <c r="N28" s="409"/>
      <c r="O28" s="409"/>
      <c r="P28" s="410"/>
      <c r="Q28" s="408">
        <v>4220</v>
      </c>
      <c r="R28" s="409"/>
      <c r="S28" s="409"/>
      <c r="T28" s="409"/>
      <c r="U28" s="409"/>
      <c r="V28" s="410"/>
      <c r="W28" s="498"/>
      <c r="X28" s="435"/>
      <c r="Y28" s="436"/>
      <c r="Z28" s="411" t="s">
        <v>183</v>
      </c>
      <c r="AA28" s="412"/>
      <c r="AB28" s="412"/>
      <c r="AC28" s="412"/>
      <c r="AD28" s="412"/>
      <c r="AE28" s="412"/>
      <c r="AF28" s="412"/>
      <c r="AG28" s="413"/>
      <c r="AH28" s="408" t="s">
        <v>129</v>
      </c>
      <c r="AI28" s="409"/>
      <c r="AJ28" s="409"/>
      <c r="AK28" s="409"/>
      <c r="AL28" s="410"/>
      <c r="AM28" s="408" t="s">
        <v>129</v>
      </c>
      <c r="AN28" s="409"/>
      <c r="AO28" s="409"/>
      <c r="AP28" s="409"/>
      <c r="AQ28" s="409"/>
      <c r="AR28" s="410"/>
      <c r="AS28" s="408" t="s">
        <v>184</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2940980</v>
      </c>
      <c r="BO28" s="485"/>
      <c r="BP28" s="485"/>
      <c r="BQ28" s="485"/>
      <c r="BR28" s="485"/>
      <c r="BS28" s="485"/>
      <c r="BT28" s="485"/>
      <c r="BU28" s="486"/>
      <c r="BV28" s="484">
        <v>2633448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16</v>
      </c>
      <c r="M29" s="409"/>
      <c r="N29" s="409"/>
      <c r="O29" s="409"/>
      <c r="P29" s="410"/>
      <c r="Q29" s="408">
        <v>3900</v>
      </c>
      <c r="R29" s="409"/>
      <c r="S29" s="409"/>
      <c r="T29" s="409"/>
      <c r="U29" s="409"/>
      <c r="V29" s="410"/>
      <c r="W29" s="499"/>
      <c r="X29" s="500"/>
      <c r="Y29" s="501"/>
      <c r="Z29" s="411" t="s">
        <v>187</v>
      </c>
      <c r="AA29" s="412"/>
      <c r="AB29" s="412"/>
      <c r="AC29" s="412"/>
      <c r="AD29" s="412"/>
      <c r="AE29" s="412"/>
      <c r="AF29" s="412"/>
      <c r="AG29" s="413"/>
      <c r="AH29" s="408">
        <v>368</v>
      </c>
      <c r="AI29" s="409"/>
      <c r="AJ29" s="409"/>
      <c r="AK29" s="409"/>
      <c r="AL29" s="410"/>
      <c r="AM29" s="408">
        <v>1151160</v>
      </c>
      <c r="AN29" s="409"/>
      <c r="AO29" s="409"/>
      <c r="AP29" s="409"/>
      <c r="AQ29" s="409"/>
      <c r="AR29" s="410"/>
      <c r="AS29" s="408">
        <v>3128</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91697</v>
      </c>
      <c r="BO29" s="456"/>
      <c r="BP29" s="456"/>
      <c r="BQ29" s="456"/>
      <c r="BR29" s="456"/>
      <c r="BS29" s="456"/>
      <c r="BT29" s="456"/>
      <c r="BU29" s="457"/>
      <c r="BV29" s="455">
        <v>91596</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99.6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4416211</v>
      </c>
      <c r="BO30" s="490"/>
      <c r="BP30" s="490"/>
      <c r="BQ30" s="490"/>
      <c r="BR30" s="490"/>
      <c r="BS30" s="490"/>
      <c r="BT30" s="490"/>
      <c r="BU30" s="491"/>
      <c r="BV30" s="489">
        <v>6246735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200</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下水道事業会計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淡路広域行政事務組合（一般会計）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20</v>
      </c>
      <c r="CP34" s="403"/>
      <c r="CQ34" s="404" t="str">
        <f>IF('各会計、関係団体の財政状況及び健全化判断比率'!BS7="","",'各会計、関係団体の財政状況及び健全化判断比率'!BS7)</f>
        <v>株式会社淡路島第一次産業振興公社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CATV事業特別会計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介護サービス事業会計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淡路広域行政事務組合（淡路ふるさと市町村圏事業特別会計）</v>
      </c>
      <c r="BZ35" s="404"/>
      <c r="CA35" s="404"/>
      <c r="CB35" s="404"/>
      <c r="CC35" s="404"/>
      <c r="CD35" s="404"/>
      <c r="CE35" s="404"/>
      <c r="CF35" s="404"/>
      <c r="CG35" s="404"/>
      <c r="CH35" s="404"/>
      <c r="CI35" s="404"/>
      <c r="CJ35" s="404"/>
      <c r="CK35" s="404"/>
      <c r="CL35" s="404"/>
      <c r="CM35" s="404"/>
      <c r="CN35" s="181"/>
      <c r="CO35" s="403">
        <f t="shared" ref="CO35:CO43" si="3">IF(CQ35="","",CO34+1)</f>
        <v>21</v>
      </c>
      <c r="CP35" s="403"/>
      <c r="CQ35" s="404" t="str">
        <f>IF('各会計、関係団体の財政状況及び健全化判断比率'!BS8="","",'各会計、関係団体の財政状況及び健全化判断比率'!BS8)</f>
        <v>株式会社淡路島テレビジョン</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f t="shared" si="0"/>
        <v>8</v>
      </c>
      <c r="AN36" s="403"/>
      <c r="AO36" s="404" t="str">
        <f>IF('各会計、関係団体の財政状況及び健全化判断比率'!B33="","",'各会計、関係団体の財政状況及び健全化判断比率'!B33)</f>
        <v>駐車場事業会計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淡路広域行政事務組合（淡路食肉センター事業特別会計）</v>
      </c>
      <c r="BZ36" s="404"/>
      <c r="CA36" s="404"/>
      <c r="CB36" s="404"/>
      <c r="CC36" s="404"/>
      <c r="CD36" s="404"/>
      <c r="CE36" s="404"/>
      <c r="CF36" s="404"/>
      <c r="CG36" s="404"/>
      <c r="CH36" s="404"/>
      <c r="CI36" s="404"/>
      <c r="CJ36" s="404"/>
      <c r="CK36" s="404"/>
      <c r="CL36" s="404"/>
      <c r="CM36" s="404"/>
      <c r="CN36" s="181"/>
      <c r="CO36" s="403">
        <f t="shared" si="3"/>
        <v>22</v>
      </c>
      <c r="CP36" s="403"/>
      <c r="CQ36" s="404" t="str">
        <f>IF('各会計、関係団体の財政状況及び健全化判断比率'!BS9="","",'各会計、関係団体の財政状況及び健全化判断比率'!BS9)</f>
        <v>株式会社淡路開発事業団</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f t="shared" si="0"/>
        <v>9</v>
      </c>
      <c r="AN37" s="403"/>
      <c r="AO37" s="404" t="str">
        <f>IF('各会計、関係団体の財政状況及び健全化判断比率'!B34="","",'各会計、関係団体の財政状況及び健全化判断比率'!B34)</f>
        <v>土地取得造成事業会計</v>
      </c>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淡路広域行政事務組合（淡路公平委員会特別会計）</v>
      </c>
      <c r="BZ37" s="404"/>
      <c r="CA37" s="404"/>
      <c r="CB37" s="404"/>
      <c r="CC37" s="404"/>
      <c r="CD37" s="404"/>
      <c r="CE37" s="404"/>
      <c r="CF37" s="404"/>
      <c r="CG37" s="404"/>
      <c r="CH37" s="404"/>
      <c r="CI37" s="404"/>
      <c r="CJ37" s="404"/>
      <c r="CK37" s="404"/>
      <c r="CL37" s="404"/>
      <c r="CM37" s="404"/>
      <c r="CN37" s="181"/>
      <c r="CO37" s="403">
        <f t="shared" si="3"/>
        <v>23</v>
      </c>
      <c r="CP37" s="403"/>
      <c r="CQ37" s="404" t="str">
        <f>IF('各会計、関係団体の財政状況及び健全化判断比率'!BS10="","",'各会計、関係団体の財政状況及び健全化判断比率'!BS10)</f>
        <v>一般財団法人五色ふるさと振興公社</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淡路広域消防事務組合</v>
      </c>
      <c r="BZ38" s="404"/>
      <c r="CA38" s="404"/>
      <c r="CB38" s="404"/>
      <c r="CC38" s="404"/>
      <c r="CD38" s="404"/>
      <c r="CE38" s="404"/>
      <c r="CF38" s="404"/>
      <c r="CG38" s="404"/>
      <c r="CH38" s="404"/>
      <c r="CI38" s="404"/>
      <c r="CJ38" s="404"/>
      <c r="CK38" s="404"/>
      <c r="CL38" s="404"/>
      <c r="CM38" s="404"/>
      <c r="CN38" s="181"/>
      <c r="CO38" s="403">
        <f t="shared" si="3"/>
        <v>24</v>
      </c>
      <c r="CP38" s="403"/>
      <c r="CQ38" s="404" t="str">
        <f>IF('各会計、関係団体の財政状況及び健全化判断比率'!BS11="","",'各会計、関係団体の財政状況及び健全化判断比率'!BS11)</f>
        <v>株式会社クリーンエネルギー五色</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洲本市・南あわじ市衛生事務組合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南あわじ市・洲本市小中学校組合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17</v>
      </c>
      <c r="BX41" s="403"/>
      <c r="BY41" s="404" t="str">
        <f>IF('各会計、関係団体の財政状況及び健全化判断比率'!B75="","",'各会計、関係団体の財政状況及び健全化判断比率'!B75)</f>
        <v>淡路広域水道企業団</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18</v>
      </c>
      <c r="BX42" s="403"/>
      <c r="BY42" s="404" t="str">
        <f>IF('各会計、関係団体の財政状況及び健全化判断比率'!B76="","",'各会計、関係団体の財政状況及び健全化判断比率'!B76)</f>
        <v>洲本市・南あわじ市山林事務組合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19</v>
      </c>
      <c r="BX43" s="403"/>
      <c r="BY43" s="404" t="str">
        <f>IF('各会計、関係団体の財政状況及び健全化判断比率'!B77="","",'各会計、関係団体の財政状況及び健全化判断比率'!B77)</f>
        <v>兵庫県後期高齢者医療広域連合（一般会計）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qp8MsJrq7mwhpgvOA9O5o/ptTEJyZpQYqOU0zZotYcjrQNI7rW2n/t9W8e4DhOCdRfATpoQtljca42EbEaZIw==" saltValue="zCE1C2oBJd/LpeGrLB2P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218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220</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221</v>
      </c>
      <c r="S4" s="716"/>
      <c r="T4" s="716"/>
      <c r="U4" s="716"/>
      <c r="V4" s="716"/>
      <c r="W4" s="716"/>
      <c r="X4" s="716"/>
      <c r="Y4" s="717"/>
      <c r="Z4" s="715" t="s">
        <v>222</v>
      </c>
      <c r="AA4" s="716"/>
      <c r="AB4" s="716"/>
      <c r="AC4" s="717"/>
      <c r="AD4" s="715" t="s">
        <v>223</v>
      </c>
      <c r="AE4" s="716"/>
      <c r="AF4" s="716"/>
      <c r="AG4" s="716"/>
      <c r="AH4" s="716"/>
      <c r="AI4" s="716"/>
      <c r="AJ4" s="716"/>
      <c r="AK4" s="717"/>
      <c r="AL4" s="715" t="s">
        <v>222</v>
      </c>
      <c r="AM4" s="716"/>
      <c r="AN4" s="716"/>
      <c r="AO4" s="717"/>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15" t="s">
        <v>227</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228</v>
      </c>
      <c r="C5" s="713"/>
      <c r="D5" s="713"/>
      <c r="E5" s="713"/>
      <c r="F5" s="713"/>
      <c r="G5" s="713"/>
      <c r="H5" s="713"/>
      <c r="I5" s="713"/>
      <c r="J5" s="713"/>
      <c r="K5" s="713"/>
      <c r="L5" s="713"/>
      <c r="M5" s="713"/>
      <c r="N5" s="713"/>
      <c r="O5" s="713"/>
      <c r="P5" s="713"/>
      <c r="Q5" s="714"/>
      <c r="R5" s="709">
        <v>5846716</v>
      </c>
      <c r="S5" s="710"/>
      <c r="T5" s="710"/>
      <c r="U5" s="710"/>
      <c r="V5" s="710"/>
      <c r="W5" s="710"/>
      <c r="X5" s="710"/>
      <c r="Y5" s="738"/>
      <c r="Z5" s="751">
        <v>21.1</v>
      </c>
      <c r="AA5" s="751"/>
      <c r="AB5" s="751"/>
      <c r="AC5" s="751"/>
      <c r="AD5" s="752">
        <v>5575881</v>
      </c>
      <c r="AE5" s="752"/>
      <c r="AF5" s="752"/>
      <c r="AG5" s="752"/>
      <c r="AH5" s="752"/>
      <c r="AI5" s="752"/>
      <c r="AJ5" s="752"/>
      <c r="AK5" s="752"/>
      <c r="AL5" s="739">
        <v>42.1</v>
      </c>
      <c r="AM5" s="721"/>
      <c r="AN5" s="721"/>
      <c r="AO5" s="740"/>
      <c r="AP5" s="712" t="s">
        <v>229</v>
      </c>
      <c r="AQ5" s="713"/>
      <c r="AR5" s="713"/>
      <c r="AS5" s="713"/>
      <c r="AT5" s="713"/>
      <c r="AU5" s="713"/>
      <c r="AV5" s="713"/>
      <c r="AW5" s="713"/>
      <c r="AX5" s="713"/>
      <c r="AY5" s="713"/>
      <c r="AZ5" s="713"/>
      <c r="BA5" s="713"/>
      <c r="BB5" s="713"/>
      <c r="BC5" s="713"/>
      <c r="BD5" s="713"/>
      <c r="BE5" s="713"/>
      <c r="BF5" s="714"/>
      <c r="BG5" s="657">
        <v>5518243</v>
      </c>
      <c r="BH5" s="658"/>
      <c r="BI5" s="658"/>
      <c r="BJ5" s="658"/>
      <c r="BK5" s="658"/>
      <c r="BL5" s="658"/>
      <c r="BM5" s="658"/>
      <c r="BN5" s="659"/>
      <c r="BO5" s="695">
        <v>94.4</v>
      </c>
      <c r="BP5" s="695"/>
      <c r="BQ5" s="695"/>
      <c r="BR5" s="695"/>
      <c r="BS5" s="696">
        <v>74830</v>
      </c>
      <c r="BT5" s="696"/>
      <c r="BU5" s="696"/>
      <c r="BV5" s="696"/>
      <c r="BW5" s="696"/>
      <c r="BX5" s="696"/>
      <c r="BY5" s="696"/>
      <c r="BZ5" s="696"/>
      <c r="CA5" s="696"/>
      <c r="CB5" s="731"/>
      <c r="CD5" s="715" t="s">
        <v>224</v>
      </c>
      <c r="CE5" s="716"/>
      <c r="CF5" s="716"/>
      <c r="CG5" s="716"/>
      <c r="CH5" s="716"/>
      <c r="CI5" s="716"/>
      <c r="CJ5" s="716"/>
      <c r="CK5" s="716"/>
      <c r="CL5" s="716"/>
      <c r="CM5" s="716"/>
      <c r="CN5" s="716"/>
      <c r="CO5" s="716"/>
      <c r="CP5" s="716"/>
      <c r="CQ5" s="717"/>
      <c r="CR5" s="715" t="s">
        <v>230</v>
      </c>
      <c r="CS5" s="716"/>
      <c r="CT5" s="716"/>
      <c r="CU5" s="716"/>
      <c r="CV5" s="716"/>
      <c r="CW5" s="716"/>
      <c r="CX5" s="716"/>
      <c r="CY5" s="717"/>
      <c r="CZ5" s="715" t="s">
        <v>222</v>
      </c>
      <c r="DA5" s="716"/>
      <c r="DB5" s="716"/>
      <c r="DC5" s="717"/>
      <c r="DD5" s="715" t="s">
        <v>231</v>
      </c>
      <c r="DE5" s="716"/>
      <c r="DF5" s="716"/>
      <c r="DG5" s="716"/>
      <c r="DH5" s="716"/>
      <c r="DI5" s="716"/>
      <c r="DJ5" s="716"/>
      <c r="DK5" s="716"/>
      <c r="DL5" s="716"/>
      <c r="DM5" s="716"/>
      <c r="DN5" s="716"/>
      <c r="DO5" s="716"/>
      <c r="DP5" s="717"/>
      <c r="DQ5" s="715" t="s">
        <v>232</v>
      </c>
      <c r="DR5" s="716"/>
      <c r="DS5" s="716"/>
      <c r="DT5" s="716"/>
      <c r="DU5" s="716"/>
      <c r="DV5" s="716"/>
      <c r="DW5" s="716"/>
      <c r="DX5" s="716"/>
      <c r="DY5" s="716"/>
      <c r="DZ5" s="716"/>
      <c r="EA5" s="716"/>
      <c r="EB5" s="716"/>
      <c r="EC5" s="717"/>
    </row>
    <row r="6" spans="2:143" ht="11.25" customHeight="1" x14ac:dyDescent="0.15">
      <c r="B6" s="654" t="s">
        <v>233</v>
      </c>
      <c r="C6" s="655"/>
      <c r="D6" s="655"/>
      <c r="E6" s="655"/>
      <c r="F6" s="655"/>
      <c r="G6" s="655"/>
      <c r="H6" s="655"/>
      <c r="I6" s="655"/>
      <c r="J6" s="655"/>
      <c r="K6" s="655"/>
      <c r="L6" s="655"/>
      <c r="M6" s="655"/>
      <c r="N6" s="655"/>
      <c r="O6" s="655"/>
      <c r="P6" s="655"/>
      <c r="Q6" s="656"/>
      <c r="R6" s="657">
        <v>195964</v>
      </c>
      <c r="S6" s="658"/>
      <c r="T6" s="658"/>
      <c r="U6" s="658"/>
      <c r="V6" s="658"/>
      <c r="W6" s="658"/>
      <c r="X6" s="658"/>
      <c r="Y6" s="659"/>
      <c r="Z6" s="695">
        <v>0.7</v>
      </c>
      <c r="AA6" s="695"/>
      <c r="AB6" s="695"/>
      <c r="AC6" s="695"/>
      <c r="AD6" s="696">
        <v>195964</v>
      </c>
      <c r="AE6" s="696"/>
      <c r="AF6" s="696"/>
      <c r="AG6" s="696"/>
      <c r="AH6" s="696"/>
      <c r="AI6" s="696"/>
      <c r="AJ6" s="696"/>
      <c r="AK6" s="696"/>
      <c r="AL6" s="660">
        <v>1.5</v>
      </c>
      <c r="AM6" s="661"/>
      <c r="AN6" s="661"/>
      <c r="AO6" s="697"/>
      <c r="AP6" s="654" t="s">
        <v>234</v>
      </c>
      <c r="AQ6" s="655"/>
      <c r="AR6" s="655"/>
      <c r="AS6" s="655"/>
      <c r="AT6" s="655"/>
      <c r="AU6" s="655"/>
      <c r="AV6" s="655"/>
      <c r="AW6" s="655"/>
      <c r="AX6" s="655"/>
      <c r="AY6" s="655"/>
      <c r="AZ6" s="655"/>
      <c r="BA6" s="655"/>
      <c r="BB6" s="655"/>
      <c r="BC6" s="655"/>
      <c r="BD6" s="655"/>
      <c r="BE6" s="655"/>
      <c r="BF6" s="656"/>
      <c r="BG6" s="657">
        <v>5518243</v>
      </c>
      <c r="BH6" s="658"/>
      <c r="BI6" s="658"/>
      <c r="BJ6" s="658"/>
      <c r="BK6" s="658"/>
      <c r="BL6" s="658"/>
      <c r="BM6" s="658"/>
      <c r="BN6" s="659"/>
      <c r="BO6" s="695">
        <v>94.4</v>
      </c>
      <c r="BP6" s="695"/>
      <c r="BQ6" s="695"/>
      <c r="BR6" s="695"/>
      <c r="BS6" s="696">
        <v>74830</v>
      </c>
      <c r="BT6" s="696"/>
      <c r="BU6" s="696"/>
      <c r="BV6" s="696"/>
      <c r="BW6" s="696"/>
      <c r="BX6" s="696"/>
      <c r="BY6" s="696"/>
      <c r="BZ6" s="696"/>
      <c r="CA6" s="696"/>
      <c r="CB6" s="731"/>
      <c r="CD6" s="712" t="s">
        <v>235</v>
      </c>
      <c r="CE6" s="713"/>
      <c r="CF6" s="713"/>
      <c r="CG6" s="713"/>
      <c r="CH6" s="713"/>
      <c r="CI6" s="713"/>
      <c r="CJ6" s="713"/>
      <c r="CK6" s="713"/>
      <c r="CL6" s="713"/>
      <c r="CM6" s="713"/>
      <c r="CN6" s="713"/>
      <c r="CO6" s="713"/>
      <c r="CP6" s="713"/>
      <c r="CQ6" s="714"/>
      <c r="CR6" s="657">
        <v>186823</v>
      </c>
      <c r="CS6" s="658"/>
      <c r="CT6" s="658"/>
      <c r="CU6" s="658"/>
      <c r="CV6" s="658"/>
      <c r="CW6" s="658"/>
      <c r="CX6" s="658"/>
      <c r="CY6" s="659"/>
      <c r="CZ6" s="739">
        <v>0.7</v>
      </c>
      <c r="DA6" s="721"/>
      <c r="DB6" s="721"/>
      <c r="DC6" s="741"/>
      <c r="DD6" s="663" t="s">
        <v>129</v>
      </c>
      <c r="DE6" s="658"/>
      <c r="DF6" s="658"/>
      <c r="DG6" s="658"/>
      <c r="DH6" s="658"/>
      <c r="DI6" s="658"/>
      <c r="DJ6" s="658"/>
      <c r="DK6" s="658"/>
      <c r="DL6" s="658"/>
      <c r="DM6" s="658"/>
      <c r="DN6" s="658"/>
      <c r="DO6" s="658"/>
      <c r="DP6" s="659"/>
      <c r="DQ6" s="663">
        <v>186190</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2880</v>
      </c>
      <c r="S7" s="658"/>
      <c r="T7" s="658"/>
      <c r="U7" s="658"/>
      <c r="V7" s="658"/>
      <c r="W7" s="658"/>
      <c r="X7" s="658"/>
      <c r="Y7" s="659"/>
      <c r="Z7" s="695">
        <v>0</v>
      </c>
      <c r="AA7" s="695"/>
      <c r="AB7" s="695"/>
      <c r="AC7" s="695"/>
      <c r="AD7" s="696">
        <v>2880</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2333907</v>
      </c>
      <c r="BH7" s="658"/>
      <c r="BI7" s="658"/>
      <c r="BJ7" s="658"/>
      <c r="BK7" s="658"/>
      <c r="BL7" s="658"/>
      <c r="BM7" s="658"/>
      <c r="BN7" s="659"/>
      <c r="BO7" s="695">
        <v>39.9</v>
      </c>
      <c r="BP7" s="695"/>
      <c r="BQ7" s="695"/>
      <c r="BR7" s="695"/>
      <c r="BS7" s="696">
        <v>74830</v>
      </c>
      <c r="BT7" s="696"/>
      <c r="BU7" s="696"/>
      <c r="BV7" s="696"/>
      <c r="BW7" s="696"/>
      <c r="BX7" s="696"/>
      <c r="BY7" s="696"/>
      <c r="BZ7" s="696"/>
      <c r="CA7" s="696"/>
      <c r="CB7" s="731"/>
      <c r="CD7" s="654" t="s">
        <v>238</v>
      </c>
      <c r="CE7" s="655"/>
      <c r="CF7" s="655"/>
      <c r="CG7" s="655"/>
      <c r="CH7" s="655"/>
      <c r="CI7" s="655"/>
      <c r="CJ7" s="655"/>
      <c r="CK7" s="655"/>
      <c r="CL7" s="655"/>
      <c r="CM7" s="655"/>
      <c r="CN7" s="655"/>
      <c r="CO7" s="655"/>
      <c r="CP7" s="655"/>
      <c r="CQ7" s="656"/>
      <c r="CR7" s="657">
        <v>5115009</v>
      </c>
      <c r="CS7" s="658"/>
      <c r="CT7" s="658"/>
      <c r="CU7" s="658"/>
      <c r="CV7" s="658"/>
      <c r="CW7" s="658"/>
      <c r="CX7" s="658"/>
      <c r="CY7" s="659"/>
      <c r="CZ7" s="695">
        <v>19</v>
      </c>
      <c r="DA7" s="695"/>
      <c r="DB7" s="695"/>
      <c r="DC7" s="695"/>
      <c r="DD7" s="663">
        <v>141212</v>
      </c>
      <c r="DE7" s="658"/>
      <c r="DF7" s="658"/>
      <c r="DG7" s="658"/>
      <c r="DH7" s="658"/>
      <c r="DI7" s="658"/>
      <c r="DJ7" s="658"/>
      <c r="DK7" s="658"/>
      <c r="DL7" s="658"/>
      <c r="DM7" s="658"/>
      <c r="DN7" s="658"/>
      <c r="DO7" s="658"/>
      <c r="DP7" s="659"/>
      <c r="DQ7" s="663">
        <v>2495337</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42578</v>
      </c>
      <c r="S8" s="658"/>
      <c r="T8" s="658"/>
      <c r="U8" s="658"/>
      <c r="V8" s="658"/>
      <c r="W8" s="658"/>
      <c r="X8" s="658"/>
      <c r="Y8" s="659"/>
      <c r="Z8" s="695">
        <v>0.2</v>
      </c>
      <c r="AA8" s="695"/>
      <c r="AB8" s="695"/>
      <c r="AC8" s="695"/>
      <c r="AD8" s="696">
        <v>42578</v>
      </c>
      <c r="AE8" s="696"/>
      <c r="AF8" s="696"/>
      <c r="AG8" s="696"/>
      <c r="AH8" s="696"/>
      <c r="AI8" s="696"/>
      <c r="AJ8" s="696"/>
      <c r="AK8" s="696"/>
      <c r="AL8" s="660">
        <v>0.3</v>
      </c>
      <c r="AM8" s="661"/>
      <c r="AN8" s="661"/>
      <c r="AO8" s="697"/>
      <c r="AP8" s="654" t="s">
        <v>240</v>
      </c>
      <c r="AQ8" s="655"/>
      <c r="AR8" s="655"/>
      <c r="AS8" s="655"/>
      <c r="AT8" s="655"/>
      <c r="AU8" s="655"/>
      <c r="AV8" s="655"/>
      <c r="AW8" s="655"/>
      <c r="AX8" s="655"/>
      <c r="AY8" s="655"/>
      <c r="AZ8" s="655"/>
      <c r="BA8" s="655"/>
      <c r="BB8" s="655"/>
      <c r="BC8" s="655"/>
      <c r="BD8" s="655"/>
      <c r="BE8" s="655"/>
      <c r="BF8" s="656"/>
      <c r="BG8" s="657">
        <v>72390</v>
      </c>
      <c r="BH8" s="658"/>
      <c r="BI8" s="658"/>
      <c r="BJ8" s="658"/>
      <c r="BK8" s="658"/>
      <c r="BL8" s="658"/>
      <c r="BM8" s="658"/>
      <c r="BN8" s="659"/>
      <c r="BO8" s="695">
        <v>1.2</v>
      </c>
      <c r="BP8" s="695"/>
      <c r="BQ8" s="695"/>
      <c r="BR8" s="695"/>
      <c r="BS8" s="696" t="s">
        <v>241</v>
      </c>
      <c r="BT8" s="696"/>
      <c r="BU8" s="696"/>
      <c r="BV8" s="696"/>
      <c r="BW8" s="696"/>
      <c r="BX8" s="696"/>
      <c r="BY8" s="696"/>
      <c r="BZ8" s="696"/>
      <c r="CA8" s="696"/>
      <c r="CB8" s="731"/>
      <c r="CD8" s="654" t="s">
        <v>242</v>
      </c>
      <c r="CE8" s="655"/>
      <c r="CF8" s="655"/>
      <c r="CG8" s="655"/>
      <c r="CH8" s="655"/>
      <c r="CI8" s="655"/>
      <c r="CJ8" s="655"/>
      <c r="CK8" s="655"/>
      <c r="CL8" s="655"/>
      <c r="CM8" s="655"/>
      <c r="CN8" s="655"/>
      <c r="CO8" s="655"/>
      <c r="CP8" s="655"/>
      <c r="CQ8" s="656"/>
      <c r="CR8" s="657">
        <v>8099279</v>
      </c>
      <c r="CS8" s="658"/>
      <c r="CT8" s="658"/>
      <c r="CU8" s="658"/>
      <c r="CV8" s="658"/>
      <c r="CW8" s="658"/>
      <c r="CX8" s="658"/>
      <c r="CY8" s="659"/>
      <c r="CZ8" s="695">
        <v>30.1</v>
      </c>
      <c r="DA8" s="695"/>
      <c r="DB8" s="695"/>
      <c r="DC8" s="695"/>
      <c r="DD8" s="663">
        <v>15050</v>
      </c>
      <c r="DE8" s="658"/>
      <c r="DF8" s="658"/>
      <c r="DG8" s="658"/>
      <c r="DH8" s="658"/>
      <c r="DI8" s="658"/>
      <c r="DJ8" s="658"/>
      <c r="DK8" s="658"/>
      <c r="DL8" s="658"/>
      <c r="DM8" s="658"/>
      <c r="DN8" s="658"/>
      <c r="DO8" s="658"/>
      <c r="DP8" s="659"/>
      <c r="DQ8" s="663">
        <v>4183080</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30335</v>
      </c>
      <c r="S9" s="658"/>
      <c r="T9" s="658"/>
      <c r="U9" s="658"/>
      <c r="V9" s="658"/>
      <c r="W9" s="658"/>
      <c r="X9" s="658"/>
      <c r="Y9" s="659"/>
      <c r="Z9" s="695">
        <v>0.1</v>
      </c>
      <c r="AA9" s="695"/>
      <c r="AB9" s="695"/>
      <c r="AC9" s="695"/>
      <c r="AD9" s="696">
        <v>30335</v>
      </c>
      <c r="AE9" s="696"/>
      <c r="AF9" s="696"/>
      <c r="AG9" s="696"/>
      <c r="AH9" s="696"/>
      <c r="AI9" s="696"/>
      <c r="AJ9" s="696"/>
      <c r="AK9" s="696"/>
      <c r="AL9" s="660">
        <v>0.2</v>
      </c>
      <c r="AM9" s="661"/>
      <c r="AN9" s="661"/>
      <c r="AO9" s="697"/>
      <c r="AP9" s="654" t="s">
        <v>244</v>
      </c>
      <c r="AQ9" s="655"/>
      <c r="AR9" s="655"/>
      <c r="AS9" s="655"/>
      <c r="AT9" s="655"/>
      <c r="AU9" s="655"/>
      <c r="AV9" s="655"/>
      <c r="AW9" s="655"/>
      <c r="AX9" s="655"/>
      <c r="AY9" s="655"/>
      <c r="AZ9" s="655"/>
      <c r="BA9" s="655"/>
      <c r="BB9" s="655"/>
      <c r="BC9" s="655"/>
      <c r="BD9" s="655"/>
      <c r="BE9" s="655"/>
      <c r="BF9" s="656"/>
      <c r="BG9" s="657">
        <v>1826406</v>
      </c>
      <c r="BH9" s="658"/>
      <c r="BI9" s="658"/>
      <c r="BJ9" s="658"/>
      <c r="BK9" s="658"/>
      <c r="BL9" s="658"/>
      <c r="BM9" s="658"/>
      <c r="BN9" s="659"/>
      <c r="BO9" s="695">
        <v>31.2</v>
      </c>
      <c r="BP9" s="695"/>
      <c r="BQ9" s="695"/>
      <c r="BR9" s="695"/>
      <c r="BS9" s="696" t="s">
        <v>241</v>
      </c>
      <c r="BT9" s="696"/>
      <c r="BU9" s="696"/>
      <c r="BV9" s="696"/>
      <c r="BW9" s="696"/>
      <c r="BX9" s="696"/>
      <c r="BY9" s="696"/>
      <c r="BZ9" s="696"/>
      <c r="CA9" s="696"/>
      <c r="CB9" s="731"/>
      <c r="CD9" s="654" t="s">
        <v>245</v>
      </c>
      <c r="CE9" s="655"/>
      <c r="CF9" s="655"/>
      <c r="CG9" s="655"/>
      <c r="CH9" s="655"/>
      <c r="CI9" s="655"/>
      <c r="CJ9" s="655"/>
      <c r="CK9" s="655"/>
      <c r="CL9" s="655"/>
      <c r="CM9" s="655"/>
      <c r="CN9" s="655"/>
      <c r="CO9" s="655"/>
      <c r="CP9" s="655"/>
      <c r="CQ9" s="656"/>
      <c r="CR9" s="657">
        <v>2085261</v>
      </c>
      <c r="CS9" s="658"/>
      <c r="CT9" s="658"/>
      <c r="CU9" s="658"/>
      <c r="CV9" s="658"/>
      <c r="CW9" s="658"/>
      <c r="CX9" s="658"/>
      <c r="CY9" s="659"/>
      <c r="CZ9" s="695">
        <v>7.7</v>
      </c>
      <c r="DA9" s="695"/>
      <c r="DB9" s="695"/>
      <c r="DC9" s="695"/>
      <c r="DD9" s="663">
        <v>578384</v>
      </c>
      <c r="DE9" s="658"/>
      <c r="DF9" s="658"/>
      <c r="DG9" s="658"/>
      <c r="DH9" s="658"/>
      <c r="DI9" s="658"/>
      <c r="DJ9" s="658"/>
      <c r="DK9" s="658"/>
      <c r="DL9" s="658"/>
      <c r="DM9" s="658"/>
      <c r="DN9" s="658"/>
      <c r="DO9" s="658"/>
      <c r="DP9" s="659"/>
      <c r="DQ9" s="663">
        <v>1034523</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129</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177691</v>
      </c>
      <c r="BH10" s="658"/>
      <c r="BI10" s="658"/>
      <c r="BJ10" s="658"/>
      <c r="BK10" s="658"/>
      <c r="BL10" s="658"/>
      <c r="BM10" s="658"/>
      <c r="BN10" s="659"/>
      <c r="BO10" s="695">
        <v>3</v>
      </c>
      <c r="BP10" s="695"/>
      <c r="BQ10" s="695"/>
      <c r="BR10" s="695"/>
      <c r="BS10" s="696">
        <v>29603</v>
      </c>
      <c r="BT10" s="696"/>
      <c r="BU10" s="696"/>
      <c r="BV10" s="696"/>
      <c r="BW10" s="696"/>
      <c r="BX10" s="696"/>
      <c r="BY10" s="696"/>
      <c r="BZ10" s="696"/>
      <c r="CA10" s="696"/>
      <c r="CB10" s="731"/>
      <c r="CD10" s="654" t="s">
        <v>248</v>
      </c>
      <c r="CE10" s="655"/>
      <c r="CF10" s="655"/>
      <c r="CG10" s="655"/>
      <c r="CH10" s="655"/>
      <c r="CI10" s="655"/>
      <c r="CJ10" s="655"/>
      <c r="CK10" s="655"/>
      <c r="CL10" s="655"/>
      <c r="CM10" s="655"/>
      <c r="CN10" s="655"/>
      <c r="CO10" s="655"/>
      <c r="CP10" s="655"/>
      <c r="CQ10" s="656"/>
      <c r="CR10" s="657">
        <v>25121</v>
      </c>
      <c r="CS10" s="658"/>
      <c r="CT10" s="658"/>
      <c r="CU10" s="658"/>
      <c r="CV10" s="658"/>
      <c r="CW10" s="658"/>
      <c r="CX10" s="658"/>
      <c r="CY10" s="659"/>
      <c r="CZ10" s="695">
        <v>0.1</v>
      </c>
      <c r="DA10" s="695"/>
      <c r="DB10" s="695"/>
      <c r="DC10" s="695"/>
      <c r="DD10" s="663" t="s">
        <v>129</v>
      </c>
      <c r="DE10" s="658"/>
      <c r="DF10" s="658"/>
      <c r="DG10" s="658"/>
      <c r="DH10" s="658"/>
      <c r="DI10" s="658"/>
      <c r="DJ10" s="658"/>
      <c r="DK10" s="658"/>
      <c r="DL10" s="658"/>
      <c r="DM10" s="658"/>
      <c r="DN10" s="658"/>
      <c r="DO10" s="658"/>
      <c r="DP10" s="659"/>
      <c r="DQ10" s="663">
        <v>20021</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1013367</v>
      </c>
      <c r="S11" s="658"/>
      <c r="T11" s="658"/>
      <c r="U11" s="658"/>
      <c r="V11" s="658"/>
      <c r="W11" s="658"/>
      <c r="X11" s="658"/>
      <c r="Y11" s="659"/>
      <c r="Z11" s="660">
        <v>3.7</v>
      </c>
      <c r="AA11" s="661"/>
      <c r="AB11" s="661"/>
      <c r="AC11" s="662"/>
      <c r="AD11" s="663">
        <v>1013367</v>
      </c>
      <c r="AE11" s="658"/>
      <c r="AF11" s="658"/>
      <c r="AG11" s="658"/>
      <c r="AH11" s="658"/>
      <c r="AI11" s="658"/>
      <c r="AJ11" s="658"/>
      <c r="AK11" s="659"/>
      <c r="AL11" s="660">
        <v>7.7</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257420</v>
      </c>
      <c r="BH11" s="658"/>
      <c r="BI11" s="658"/>
      <c r="BJ11" s="658"/>
      <c r="BK11" s="658"/>
      <c r="BL11" s="658"/>
      <c r="BM11" s="658"/>
      <c r="BN11" s="659"/>
      <c r="BO11" s="695">
        <v>4.4000000000000004</v>
      </c>
      <c r="BP11" s="695"/>
      <c r="BQ11" s="695"/>
      <c r="BR11" s="695"/>
      <c r="BS11" s="696">
        <v>45227</v>
      </c>
      <c r="BT11" s="696"/>
      <c r="BU11" s="696"/>
      <c r="BV11" s="696"/>
      <c r="BW11" s="696"/>
      <c r="BX11" s="696"/>
      <c r="BY11" s="696"/>
      <c r="BZ11" s="696"/>
      <c r="CA11" s="696"/>
      <c r="CB11" s="731"/>
      <c r="CD11" s="654" t="s">
        <v>251</v>
      </c>
      <c r="CE11" s="655"/>
      <c r="CF11" s="655"/>
      <c r="CG11" s="655"/>
      <c r="CH11" s="655"/>
      <c r="CI11" s="655"/>
      <c r="CJ11" s="655"/>
      <c r="CK11" s="655"/>
      <c r="CL11" s="655"/>
      <c r="CM11" s="655"/>
      <c r="CN11" s="655"/>
      <c r="CO11" s="655"/>
      <c r="CP11" s="655"/>
      <c r="CQ11" s="656"/>
      <c r="CR11" s="657">
        <v>1897982</v>
      </c>
      <c r="CS11" s="658"/>
      <c r="CT11" s="658"/>
      <c r="CU11" s="658"/>
      <c r="CV11" s="658"/>
      <c r="CW11" s="658"/>
      <c r="CX11" s="658"/>
      <c r="CY11" s="659"/>
      <c r="CZ11" s="695">
        <v>7</v>
      </c>
      <c r="DA11" s="695"/>
      <c r="DB11" s="695"/>
      <c r="DC11" s="695"/>
      <c r="DD11" s="663">
        <v>763112</v>
      </c>
      <c r="DE11" s="658"/>
      <c r="DF11" s="658"/>
      <c r="DG11" s="658"/>
      <c r="DH11" s="658"/>
      <c r="DI11" s="658"/>
      <c r="DJ11" s="658"/>
      <c r="DK11" s="658"/>
      <c r="DL11" s="658"/>
      <c r="DM11" s="658"/>
      <c r="DN11" s="658"/>
      <c r="DO11" s="658"/>
      <c r="DP11" s="659"/>
      <c r="DQ11" s="663">
        <v>580274</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28140</v>
      </c>
      <c r="S12" s="658"/>
      <c r="T12" s="658"/>
      <c r="U12" s="658"/>
      <c r="V12" s="658"/>
      <c r="W12" s="658"/>
      <c r="X12" s="658"/>
      <c r="Y12" s="659"/>
      <c r="Z12" s="695">
        <v>0.1</v>
      </c>
      <c r="AA12" s="695"/>
      <c r="AB12" s="695"/>
      <c r="AC12" s="695"/>
      <c r="AD12" s="696">
        <v>28140</v>
      </c>
      <c r="AE12" s="696"/>
      <c r="AF12" s="696"/>
      <c r="AG12" s="696"/>
      <c r="AH12" s="696"/>
      <c r="AI12" s="696"/>
      <c r="AJ12" s="696"/>
      <c r="AK12" s="696"/>
      <c r="AL12" s="660">
        <v>0.2</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2707414</v>
      </c>
      <c r="BH12" s="658"/>
      <c r="BI12" s="658"/>
      <c r="BJ12" s="658"/>
      <c r="BK12" s="658"/>
      <c r="BL12" s="658"/>
      <c r="BM12" s="658"/>
      <c r="BN12" s="659"/>
      <c r="BO12" s="695">
        <v>46.3</v>
      </c>
      <c r="BP12" s="695"/>
      <c r="BQ12" s="695"/>
      <c r="BR12" s="695"/>
      <c r="BS12" s="696" t="s">
        <v>241</v>
      </c>
      <c r="BT12" s="696"/>
      <c r="BU12" s="696"/>
      <c r="BV12" s="696"/>
      <c r="BW12" s="696"/>
      <c r="BX12" s="696"/>
      <c r="BY12" s="696"/>
      <c r="BZ12" s="696"/>
      <c r="CA12" s="696"/>
      <c r="CB12" s="731"/>
      <c r="CD12" s="654" t="s">
        <v>254</v>
      </c>
      <c r="CE12" s="655"/>
      <c r="CF12" s="655"/>
      <c r="CG12" s="655"/>
      <c r="CH12" s="655"/>
      <c r="CI12" s="655"/>
      <c r="CJ12" s="655"/>
      <c r="CK12" s="655"/>
      <c r="CL12" s="655"/>
      <c r="CM12" s="655"/>
      <c r="CN12" s="655"/>
      <c r="CO12" s="655"/>
      <c r="CP12" s="655"/>
      <c r="CQ12" s="656"/>
      <c r="CR12" s="657">
        <v>764008</v>
      </c>
      <c r="CS12" s="658"/>
      <c r="CT12" s="658"/>
      <c r="CU12" s="658"/>
      <c r="CV12" s="658"/>
      <c r="CW12" s="658"/>
      <c r="CX12" s="658"/>
      <c r="CY12" s="659"/>
      <c r="CZ12" s="695">
        <v>2.8</v>
      </c>
      <c r="DA12" s="695"/>
      <c r="DB12" s="695"/>
      <c r="DC12" s="695"/>
      <c r="DD12" s="663">
        <v>163261</v>
      </c>
      <c r="DE12" s="658"/>
      <c r="DF12" s="658"/>
      <c r="DG12" s="658"/>
      <c r="DH12" s="658"/>
      <c r="DI12" s="658"/>
      <c r="DJ12" s="658"/>
      <c r="DK12" s="658"/>
      <c r="DL12" s="658"/>
      <c r="DM12" s="658"/>
      <c r="DN12" s="658"/>
      <c r="DO12" s="658"/>
      <c r="DP12" s="659"/>
      <c r="DQ12" s="663">
        <v>388361</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129</v>
      </c>
      <c r="S13" s="658"/>
      <c r="T13" s="658"/>
      <c r="U13" s="658"/>
      <c r="V13" s="658"/>
      <c r="W13" s="658"/>
      <c r="X13" s="658"/>
      <c r="Y13" s="659"/>
      <c r="Z13" s="695" t="s">
        <v>129</v>
      </c>
      <c r="AA13" s="695"/>
      <c r="AB13" s="695"/>
      <c r="AC13" s="695"/>
      <c r="AD13" s="696" t="s">
        <v>129</v>
      </c>
      <c r="AE13" s="696"/>
      <c r="AF13" s="696"/>
      <c r="AG13" s="696"/>
      <c r="AH13" s="696"/>
      <c r="AI13" s="696"/>
      <c r="AJ13" s="696"/>
      <c r="AK13" s="696"/>
      <c r="AL13" s="660" t="s">
        <v>129</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2689673</v>
      </c>
      <c r="BH13" s="658"/>
      <c r="BI13" s="658"/>
      <c r="BJ13" s="658"/>
      <c r="BK13" s="658"/>
      <c r="BL13" s="658"/>
      <c r="BM13" s="658"/>
      <c r="BN13" s="659"/>
      <c r="BO13" s="695">
        <v>46</v>
      </c>
      <c r="BP13" s="695"/>
      <c r="BQ13" s="695"/>
      <c r="BR13" s="695"/>
      <c r="BS13" s="696" t="s">
        <v>241</v>
      </c>
      <c r="BT13" s="696"/>
      <c r="BU13" s="696"/>
      <c r="BV13" s="696"/>
      <c r="BW13" s="696"/>
      <c r="BX13" s="696"/>
      <c r="BY13" s="696"/>
      <c r="BZ13" s="696"/>
      <c r="CA13" s="696"/>
      <c r="CB13" s="731"/>
      <c r="CD13" s="654" t="s">
        <v>257</v>
      </c>
      <c r="CE13" s="655"/>
      <c r="CF13" s="655"/>
      <c r="CG13" s="655"/>
      <c r="CH13" s="655"/>
      <c r="CI13" s="655"/>
      <c r="CJ13" s="655"/>
      <c r="CK13" s="655"/>
      <c r="CL13" s="655"/>
      <c r="CM13" s="655"/>
      <c r="CN13" s="655"/>
      <c r="CO13" s="655"/>
      <c r="CP13" s="655"/>
      <c r="CQ13" s="656"/>
      <c r="CR13" s="657">
        <v>2106139</v>
      </c>
      <c r="CS13" s="658"/>
      <c r="CT13" s="658"/>
      <c r="CU13" s="658"/>
      <c r="CV13" s="658"/>
      <c r="CW13" s="658"/>
      <c r="CX13" s="658"/>
      <c r="CY13" s="659"/>
      <c r="CZ13" s="695">
        <v>7.8</v>
      </c>
      <c r="DA13" s="695"/>
      <c r="DB13" s="695"/>
      <c r="DC13" s="695"/>
      <c r="DD13" s="663">
        <v>1039151</v>
      </c>
      <c r="DE13" s="658"/>
      <c r="DF13" s="658"/>
      <c r="DG13" s="658"/>
      <c r="DH13" s="658"/>
      <c r="DI13" s="658"/>
      <c r="DJ13" s="658"/>
      <c r="DK13" s="658"/>
      <c r="DL13" s="658"/>
      <c r="DM13" s="658"/>
      <c r="DN13" s="658"/>
      <c r="DO13" s="658"/>
      <c r="DP13" s="659"/>
      <c r="DQ13" s="663">
        <v>1021200</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565</v>
      </c>
      <c r="S14" s="658"/>
      <c r="T14" s="658"/>
      <c r="U14" s="658"/>
      <c r="V14" s="658"/>
      <c r="W14" s="658"/>
      <c r="X14" s="658"/>
      <c r="Y14" s="659"/>
      <c r="Z14" s="695">
        <v>0</v>
      </c>
      <c r="AA14" s="695"/>
      <c r="AB14" s="695"/>
      <c r="AC14" s="695"/>
      <c r="AD14" s="696">
        <v>565</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192819</v>
      </c>
      <c r="BH14" s="658"/>
      <c r="BI14" s="658"/>
      <c r="BJ14" s="658"/>
      <c r="BK14" s="658"/>
      <c r="BL14" s="658"/>
      <c r="BM14" s="658"/>
      <c r="BN14" s="659"/>
      <c r="BO14" s="695">
        <v>3.3</v>
      </c>
      <c r="BP14" s="695"/>
      <c r="BQ14" s="695"/>
      <c r="BR14" s="695"/>
      <c r="BS14" s="696" t="s">
        <v>241</v>
      </c>
      <c r="BT14" s="696"/>
      <c r="BU14" s="696"/>
      <c r="BV14" s="696"/>
      <c r="BW14" s="696"/>
      <c r="BX14" s="696"/>
      <c r="BY14" s="696"/>
      <c r="BZ14" s="696"/>
      <c r="CA14" s="696"/>
      <c r="CB14" s="731"/>
      <c r="CD14" s="654" t="s">
        <v>260</v>
      </c>
      <c r="CE14" s="655"/>
      <c r="CF14" s="655"/>
      <c r="CG14" s="655"/>
      <c r="CH14" s="655"/>
      <c r="CI14" s="655"/>
      <c r="CJ14" s="655"/>
      <c r="CK14" s="655"/>
      <c r="CL14" s="655"/>
      <c r="CM14" s="655"/>
      <c r="CN14" s="655"/>
      <c r="CO14" s="655"/>
      <c r="CP14" s="655"/>
      <c r="CQ14" s="656"/>
      <c r="CR14" s="657">
        <v>1044143</v>
      </c>
      <c r="CS14" s="658"/>
      <c r="CT14" s="658"/>
      <c r="CU14" s="658"/>
      <c r="CV14" s="658"/>
      <c r="CW14" s="658"/>
      <c r="CX14" s="658"/>
      <c r="CY14" s="659"/>
      <c r="CZ14" s="695">
        <v>3.9</v>
      </c>
      <c r="DA14" s="695"/>
      <c r="DB14" s="695"/>
      <c r="DC14" s="695"/>
      <c r="DD14" s="663">
        <v>287302</v>
      </c>
      <c r="DE14" s="658"/>
      <c r="DF14" s="658"/>
      <c r="DG14" s="658"/>
      <c r="DH14" s="658"/>
      <c r="DI14" s="658"/>
      <c r="DJ14" s="658"/>
      <c r="DK14" s="658"/>
      <c r="DL14" s="658"/>
      <c r="DM14" s="658"/>
      <c r="DN14" s="658"/>
      <c r="DO14" s="658"/>
      <c r="DP14" s="659"/>
      <c r="DQ14" s="663">
        <v>737012</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129</v>
      </c>
      <c r="S15" s="658"/>
      <c r="T15" s="658"/>
      <c r="U15" s="658"/>
      <c r="V15" s="658"/>
      <c r="W15" s="658"/>
      <c r="X15" s="658"/>
      <c r="Y15" s="659"/>
      <c r="Z15" s="695" t="s">
        <v>129</v>
      </c>
      <c r="AA15" s="695"/>
      <c r="AB15" s="695"/>
      <c r="AC15" s="695"/>
      <c r="AD15" s="696" t="s">
        <v>129</v>
      </c>
      <c r="AE15" s="696"/>
      <c r="AF15" s="696"/>
      <c r="AG15" s="696"/>
      <c r="AH15" s="696"/>
      <c r="AI15" s="696"/>
      <c r="AJ15" s="696"/>
      <c r="AK15" s="696"/>
      <c r="AL15" s="660" t="s">
        <v>241</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284103</v>
      </c>
      <c r="BH15" s="658"/>
      <c r="BI15" s="658"/>
      <c r="BJ15" s="658"/>
      <c r="BK15" s="658"/>
      <c r="BL15" s="658"/>
      <c r="BM15" s="658"/>
      <c r="BN15" s="659"/>
      <c r="BO15" s="695">
        <v>4.9000000000000004</v>
      </c>
      <c r="BP15" s="695"/>
      <c r="BQ15" s="695"/>
      <c r="BR15" s="695"/>
      <c r="BS15" s="696" t="s">
        <v>129</v>
      </c>
      <c r="BT15" s="696"/>
      <c r="BU15" s="696"/>
      <c r="BV15" s="696"/>
      <c r="BW15" s="696"/>
      <c r="BX15" s="696"/>
      <c r="BY15" s="696"/>
      <c r="BZ15" s="696"/>
      <c r="CA15" s="696"/>
      <c r="CB15" s="731"/>
      <c r="CD15" s="654" t="s">
        <v>263</v>
      </c>
      <c r="CE15" s="655"/>
      <c r="CF15" s="655"/>
      <c r="CG15" s="655"/>
      <c r="CH15" s="655"/>
      <c r="CI15" s="655"/>
      <c r="CJ15" s="655"/>
      <c r="CK15" s="655"/>
      <c r="CL15" s="655"/>
      <c r="CM15" s="655"/>
      <c r="CN15" s="655"/>
      <c r="CO15" s="655"/>
      <c r="CP15" s="655"/>
      <c r="CQ15" s="656"/>
      <c r="CR15" s="657">
        <v>2131087</v>
      </c>
      <c r="CS15" s="658"/>
      <c r="CT15" s="658"/>
      <c r="CU15" s="658"/>
      <c r="CV15" s="658"/>
      <c r="CW15" s="658"/>
      <c r="CX15" s="658"/>
      <c r="CY15" s="659"/>
      <c r="CZ15" s="695">
        <v>7.9</v>
      </c>
      <c r="DA15" s="695"/>
      <c r="DB15" s="695"/>
      <c r="DC15" s="695"/>
      <c r="DD15" s="663">
        <v>221003</v>
      </c>
      <c r="DE15" s="658"/>
      <c r="DF15" s="658"/>
      <c r="DG15" s="658"/>
      <c r="DH15" s="658"/>
      <c r="DI15" s="658"/>
      <c r="DJ15" s="658"/>
      <c r="DK15" s="658"/>
      <c r="DL15" s="658"/>
      <c r="DM15" s="658"/>
      <c r="DN15" s="658"/>
      <c r="DO15" s="658"/>
      <c r="DP15" s="659"/>
      <c r="DQ15" s="663">
        <v>1505582</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36247</v>
      </c>
      <c r="S16" s="658"/>
      <c r="T16" s="658"/>
      <c r="U16" s="658"/>
      <c r="V16" s="658"/>
      <c r="W16" s="658"/>
      <c r="X16" s="658"/>
      <c r="Y16" s="659"/>
      <c r="Z16" s="695">
        <v>0.1</v>
      </c>
      <c r="AA16" s="695"/>
      <c r="AB16" s="695"/>
      <c r="AC16" s="695"/>
      <c r="AD16" s="696">
        <v>36247</v>
      </c>
      <c r="AE16" s="696"/>
      <c r="AF16" s="696"/>
      <c r="AG16" s="696"/>
      <c r="AH16" s="696"/>
      <c r="AI16" s="696"/>
      <c r="AJ16" s="696"/>
      <c r="AK16" s="696"/>
      <c r="AL16" s="660">
        <v>0.3</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129</v>
      </c>
      <c r="BH16" s="658"/>
      <c r="BI16" s="658"/>
      <c r="BJ16" s="658"/>
      <c r="BK16" s="658"/>
      <c r="BL16" s="658"/>
      <c r="BM16" s="658"/>
      <c r="BN16" s="659"/>
      <c r="BO16" s="695" t="s">
        <v>241</v>
      </c>
      <c r="BP16" s="695"/>
      <c r="BQ16" s="695"/>
      <c r="BR16" s="695"/>
      <c r="BS16" s="696" t="s">
        <v>129</v>
      </c>
      <c r="BT16" s="696"/>
      <c r="BU16" s="696"/>
      <c r="BV16" s="696"/>
      <c r="BW16" s="696"/>
      <c r="BX16" s="696"/>
      <c r="BY16" s="696"/>
      <c r="BZ16" s="696"/>
      <c r="CA16" s="696"/>
      <c r="CB16" s="731"/>
      <c r="CD16" s="654" t="s">
        <v>266</v>
      </c>
      <c r="CE16" s="655"/>
      <c r="CF16" s="655"/>
      <c r="CG16" s="655"/>
      <c r="CH16" s="655"/>
      <c r="CI16" s="655"/>
      <c r="CJ16" s="655"/>
      <c r="CK16" s="655"/>
      <c r="CL16" s="655"/>
      <c r="CM16" s="655"/>
      <c r="CN16" s="655"/>
      <c r="CO16" s="655"/>
      <c r="CP16" s="655"/>
      <c r="CQ16" s="656"/>
      <c r="CR16" s="657">
        <v>128221</v>
      </c>
      <c r="CS16" s="658"/>
      <c r="CT16" s="658"/>
      <c r="CU16" s="658"/>
      <c r="CV16" s="658"/>
      <c r="CW16" s="658"/>
      <c r="CX16" s="658"/>
      <c r="CY16" s="659"/>
      <c r="CZ16" s="695">
        <v>0.5</v>
      </c>
      <c r="DA16" s="695"/>
      <c r="DB16" s="695"/>
      <c r="DC16" s="695"/>
      <c r="DD16" s="663" t="s">
        <v>129</v>
      </c>
      <c r="DE16" s="658"/>
      <c r="DF16" s="658"/>
      <c r="DG16" s="658"/>
      <c r="DH16" s="658"/>
      <c r="DI16" s="658"/>
      <c r="DJ16" s="658"/>
      <c r="DK16" s="658"/>
      <c r="DL16" s="658"/>
      <c r="DM16" s="658"/>
      <c r="DN16" s="658"/>
      <c r="DO16" s="658"/>
      <c r="DP16" s="659"/>
      <c r="DQ16" s="663">
        <v>11578</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91523</v>
      </c>
      <c r="S17" s="658"/>
      <c r="T17" s="658"/>
      <c r="U17" s="658"/>
      <c r="V17" s="658"/>
      <c r="W17" s="658"/>
      <c r="X17" s="658"/>
      <c r="Y17" s="659"/>
      <c r="Z17" s="695">
        <v>0.3</v>
      </c>
      <c r="AA17" s="695"/>
      <c r="AB17" s="695"/>
      <c r="AC17" s="695"/>
      <c r="AD17" s="696">
        <v>91523</v>
      </c>
      <c r="AE17" s="696"/>
      <c r="AF17" s="696"/>
      <c r="AG17" s="696"/>
      <c r="AH17" s="696"/>
      <c r="AI17" s="696"/>
      <c r="AJ17" s="696"/>
      <c r="AK17" s="696"/>
      <c r="AL17" s="660">
        <v>0.7</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241</v>
      </c>
      <c r="BP17" s="695"/>
      <c r="BQ17" s="695"/>
      <c r="BR17" s="695"/>
      <c r="BS17" s="696" t="s">
        <v>241</v>
      </c>
      <c r="BT17" s="696"/>
      <c r="BU17" s="696"/>
      <c r="BV17" s="696"/>
      <c r="BW17" s="696"/>
      <c r="BX17" s="696"/>
      <c r="BY17" s="696"/>
      <c r="BZ17" s="696"/>
      <c r="CA17" s="696"/>
      <c r="CB17" s="731"/>
      <c r="CD17" s="654" t="s">
        <v>269</v>
      </c>
      <c r="CE17" s="655"/>
      <c r="CF17" s="655"/>
      <c r="CG17" s="655"/>
      <c r="CH17" s="655"/>
      <c r="CI17" s="655"/>
      <c r="CJ17" s="655"/>
      <c r="CK17" s="655"/>
      <c r="CL17" s="655"/>
      <c r="CM17" s="655"/>
      <c r="CN17" s="655"/>
      <c r="CO17" s="655"/>
      <c r="CP17" s="655"/>
      <c r="CQ17" s="656"/>
      <c r="CR17" s="657">
        <v>3364205</v>
      </c>
      <c r="CS17" s="658"/>
      <c r="CT17" s="658"/>
      <c r="CU17" s="658"/>
      <c r="CV17" s="658"/>
      <c r="CW17" s="658"/>
      <c r="CX17" s="658"/>
      <c r="CY17" s="659"/>
      <c r="CZ17" s="695">
        <v>12.5</v>
      </c>
      <c r="DA17" s="695"/>
      <c r="DB17" s="695"/>
      <c r="DC17" s="695"/>
      <c r="DD17" s="663" t="s">
        <v>129</v>
      </c>
      <c r="DE17" s="658"/>
      <c r="DF17" s="658"/>
      <c r="DG17" s="658"/>
      <c r="DH17" s="658"/>
      <c r="DI17" s="658"/>
      <c r="DJ17" s="658"/>
      <c r="DK17" s="658"/>
      <c r="DL17" s="658"/>
      <c r="DM17" s="658"/>
      <c r="DN17" s="658"/>
      <c r="DO17" s="658"/>
      <c r="DP17" s="659"/>
      <c r="DQ17" s="663">
        <v>3153869</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29984</v>
      </c>
      <c r="S18" s="658"/>
      <c r="T18" s="658"/>
      <c r="U18" s="658"/>
      <c r="V18" s="658"/>
      <c r="W18" s="658"/>
      <c r="X18" s="658"/>
      <c r="Y18" s="659"/>
      <c r="Z18" s="695">
        <v>0.1</v>
      </c>
      <c r="AA18" s="695"/>
      <c r="AB18" s="695"/>
      <c r="AC18" s="695"/>
      <c r="AD18" s="696">
        <v>29984</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129</v>
      </c>
      <c r="BH18" s="658"/>
      <c r="BI18" s="658"/>
      <c r="BJ18" s="658"/>
      <c r="BK18" s="658"/>
      <c r="BL18" s="658"/>
      <c r="BM18" s="658"/>
      <c r="BN18" s="659"/>
      <c r="BO18" s="695" t="s">
        <v>129</v>
      </c>
      <c r="BP18" s="695"/>
      <c r="BQ18" s="695"/>
      <c r="BR18" s="695"/>
      <c r="BS18" s="696" t="s">
        <v>129</v>
      </c>
      <c r="BT18" s="696"/>
      <c r="BU18" s="696"/>
      <c r="BV18" s="696"/>
      <c r="BW18" s="696"/>
      <c r="BX18" s="696"/>
      <c r="BY18" s="696"/>
      <c r="BZ18" s="696"/>
      <c r="CA18" s="696"/>
      <c r="CB18" s="731"/>
      <c r="CD18" s="654" t="s">
        <v>272</v>
      </c>
      <c r="CE18" s="655"/>
      <c r="CF18" s="655"/>
      <c r="CG18" s="655"/>
      <c r="CH18" s="655"/>
      <c r="CI18" s="655"/>
      <c r="CJ18" s="655"/>
      <c r="CK18" s="655"/>
      <c r="CL18" s="655"/>
      <c r="CM18" s="655"/>
      <c r="CN18" s="655"/>
      <c r="CO18" s="655"/>
      <c r="CP18" s="655"/>
      <c r="CQ18" s="656"/>
      <c r="CR18" s="657" t="s">
        <v>129</v>
      </c>
      <c r="CS18" s="658"/>
      <c r="CT18" s="658"/>
      <c r="CU18" s="658"/>
      <c r="CV18" s="658"/>
      <c r="CW18" s="658"/>
      <c r="CX18" s="658"/>
      <c r="CY18" s="659"/>
      <c r="CZ18" s="695" t="s">
        <v>129</v>
      </c>
      <c r="DA18" s="695"/>
      <c r="DB18" s="695"/>
      <c r="DC18" s="695"/>
      <c r="DD18" s="663" t="s">
        <v>129</v>
      </c>
      <c r="DE18" s="658"/>
      <c r="DF18" s="658"/>
      <c r="DG18" s="658"/>
      <c r="DH18" s="658"/>
      <c r="DI18" s="658"/>
      <c r="DJ18" s="658"/>
      <c r="DK18" s="658"/>
      <c r="DL18" s="658"/>
      <c r="DM18" s="658"/>
      <c r="DN18" s="658"/>
      <c r="DO18" s="658"/>
      <c r="DP18" s="659"/>
      <c r="DQ18" s="663" t="s">
        <v>129</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25404</v>
      </c>
      <c r="S19" s="658"/>
      <c r="T19" s="658"/>
      <c r="U19" s="658"/>
      <c r="V19" s="658"/>
      <c r="W19" s="658"/>
      <c r="X19" s="658"/>
      <c r="Y19" s="659"/>
      <c r="Z19" s="695">
        <v>0.1</v>
      </c>
      <c r="AA19" s="695"/>
      <c r="AB19" s="695"/>
      <c r="AC19" s="695"/>
      <c r="AD19" s="696">
        <v>25404</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328473</v>
      </c>
      <c r="BH19" s="658"/>
      <c r="BI19" s="658"/>
      <c r="BJ19" s="658"/>
      <c r="BK19" s="658"/>
      <c r="BL19" s="658"/>
      <c r="BM19" s="658"/>
      <c r="BN19" s="659"/>
      <c r="BO19" s="695">
        <v>5.6</v>
      </c>
      <c r="BP19" s="695"/>
      <c r="BQ19" s="695"/>
      <c r="BR19" s="695"/>
      <c r="BS19" s="696" t="s">
        <v>129</v>
      </c>
      <c r="BT19" s="696"/>
      <c r="BU19" s="696"/>
      <c r="BV19" s="696"/>
      <c r="BW19" s="696"/>
      <c r="BX19" s="696"/>
      <c r="BY19" s="696"/>
      <c r="BZ19" s="696"/>
      <c r="CA19" s="696"/>
      <c r="CB19" s="731"/>
      <c r="CD19" s="654" t="s">
        <v>275</v>
      </c>
      <c r="CE19" s="655"/>
      <c r="CF19" s="655"/>
      <c r="CG19" s="655"/>
      <c r="CH19" s="655"/>
      <c r="CI19" s="655"/>
      <c r="CJ19" s="655"/>
      <c r="CK19" s="655"/>
      <c r="CL19" s="655"/>
      <c r="CM19" s="655"/>
      <c r="CN19" s="655"/>
      <c r="CO19" s="655"/>
      <c r="CP19" s="655"/>
      <c r="CQ19" s="656"/>
      <c r="CR19" s="657" t="s">
        <v>129</v>
      </c>
      <c r="CS19" s="658"/>
      <c r="CT19" s="658"/>
      <c r="CU19" s="658"/>
      <c r="CV19" s="658"/>
      <c r="CW19" s="658"/>
      <c r="CX19" s="658"/>
      <c r="CY19" s="659"/>
      <c r="CZ19" s="695" t="s">
        <v>241</v>
      </c>
      <c r="DA19" s="695"/>
      <c r="DB19" s="695"/>
      <c r="DC19" s="695"/>
      <c r="DD19" s="663" t="s">
        <v>241</v>
      </c>
      <c r="DE19" s="658"/>
      <c r="DF19" s="658"/>
      <c r="DG19" s="658"/>
      <c r="DH19" s="658"/>
      <c r="DI19" s="658"/>
      <c r="DJ19" s="658"/>
      <c r="DK19" s="658"/>
      <c r="DL19" s="658"/>
      <c r="DM19" s="658"/>
      <c r="DN19" s="658"/>
      <c r="DO19" s="658"/>
      <c r="DP19" s="659"/>
      <c r="DQ19" s="663" t="s">
        <v>241</v>
      </c>
      <c r="DR19" s="658"/>
      <c r="DS19" s="658"/>
      <c r="DT19" s="658"/>
      <c r="DU19" s="658"/>
      <c r="DV19" s="658"/>
      <c r="DW19" s="658"/>
      <c r="DX19" s="658"/>
      <c r="DY19" s="658"/>
      <c r="DZ19" s="658"/>
      <c r="EA19" s="658"/>
      <c r="EB19" s="658"/>
      <c r="EC19" s="694"/>
    </row>
    <row r="20" spans="2:133" ht="11.25" customHeight="1" x14ac:dyDescent="0.15">
      <c r="B20" s="732" t="s">
        <v>276</v>
      </c>
      <c r="C20" s="733"/>
      <c r="D20" s="733"/>
      <c r="E20" s="733"/>
      <c r="F20" s="733"/>
      <c r="G20" s="733"/>
      <c r="H20" s="733"/>
      <c r="I20" s="733"/>
      <c r="J20" s="733"/>
      <c r="K20" s="733"/>
      <c r="L20" s="733"/>
      <c r="M20" s="733"/>
      <c r="N20" s="733"/>
      <c r="O20" s="733"/>
      <c r="P20" s="733"/>
      <c r="Q20" s="734"/>
      <c r="R20" s="657">
        <v>4580</v>
      </c>
      <c r="S20" s="658"/>
      <c r="T20" s="658"/>
      <c r="U20" s="658"/>
      <c r="V20" s="658"/>
      <c r="W20" s="658"/>
      <c r="X20" s="658"/>
      <c r="Y20" s="659"/>
      <c r="Z20" s="695">
        <v>0</v>
      </c>
      <c r="AA20" s="695"/>
      <c r="AB20" s="695"/>
      <c r="AC20" s="695"/>
      <c r="AD20" s="696">
        <v>4580</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328473</v>
      </c>
      <c r="BH20" s="658"/>
      <c r="BI20" s="658"/>
      <c r="BJ20" s="658"/>
      <c r="BK20" s="658"/>
      <c r="BL20" s="658"/>
      <c r="BM20" s="658"/>
      <c r="BN20" s="659"/>
      <c r="BO20" s="695">
        <v>5.6</v>
      </c>
      <c r="BP20" s="695"/>
      <c r="BQ20" s="695"/>
      <c r="BR20" s="695"/>
      <c r="BS20" s="696" t="s">
        <v>129</v>
      </c>
      <c r="BT20" s="696"/>
      <c r="BU20" s="696"/>
      <c r="BV20" s="696"/>
      <c r="BW20" s="696"/>
      <c r="BX20" s="696"/>
      <c r="BY20" s="696"/>
      <c r="BZ20" s="696"/>
      <c r="CA20" s="696"/>
      <c r="CB20" s="731"/>
      <c r="CD20" s="654" t="s">
        <v>278</v>
      </c>
      <c r="CE20" s="655"/>
      <c r="CF20" s="655"/>
      <c r="CG20" s="655"/>
      <c r="CH20" s="655"/>
      <c r="CI20" s="655"/>
      <c r="CJ20" s="655"/>
      <c r="CK20" s="655"/>
      <c r="CL20" s="655"/>
      <c r="CM20" s="655"/>
      <c r="CN20" s="655"/>
      <c r="CO20" s="655"/>
      <c r="CP20" s="655"/>
      <c r="CQ20" s="656"/>
      <c r="CR20" s="657">
        <v>26947278</v>
      </c>
      <c r="CS20" s="658"/>
      <c r="CT20" s="658"/>
      <c r="CU20" s="658"/>
      <c r="CV20" s="658"/>
      <c r="CW20" s="658"/>
      <c r="CX20" s="658"/>
      <c r="CY20" s="659"/>
      <c r="CZ20" s="695">
        <v>100</v>
      </c>
      <c r="DA20" s="695"/>
      <c r="DB20" s="695"/>
      <c r="DC20" s="695"/>
      <c r="DD20" s="663">
        <v>3208475</v>
      </c>
      <c r="DE20" s="658"/>
      <c r="DF20" s="658"/>
      <c r="DG20" s="658"/>
      <c r="DH20" s="658"/>
      <c r="DI20" s="658"/>
      <c r="DJ20" s="658"/>
      <c r="DK20" s="658"/>
      <c r="DL20" s="658"/>
      <c r="DM20" s="658"/>
      <c r="DN20" s="658"/>
      <c r="DO20" s="658"/>
      <c r="DP20" s="659"/>
      <c r="DQ20" s="663">
        <v>15317027</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6859562</v>
      </c>
      <c r="S21" s="658"/>
      <c r="T21" s="658"/>
      <c r="U21" s="658"/>
      <c r="V21" s="658"/>
      <c r="W21" s="658"/>
      <c r="X21" s="658"/>
      <c r="Y21" s="659"/>
      <c r="Z21" s="695">
        <v>24.7</v>
      </c>
      <c r="AA21" s="695"/>
      <c r="AB21" s="695"/>
      <c r="AC21" s="695"/>
      <c r="AD21" s="696">
        <v>6028962</v>
      </c>
      <c r="AE21" s="696"/>
      <c r="AF21" s="696"/>
      <c r="AG21" s="696"/>
      <c r="AH21" s="696"/>
      <c r="AI21" s="696"/>
      <c r="AJ21" s="696"/>
      <c r="AK21" s="696"/>
      <c r="AL21" s="660">
        <v>45.5</v>
      </c>
      <c r="AM21" s="661"/>
      <c r="AN21" s="661"/>
      <c r="AO21" s="697"/>
      <c r="AP21" s="654" t="s">
        <v>280</v>
      </c>
      <c r="AQ21" s="735"/>
      <c r="AR21" s="735"/>
      <c r="AS21" s="735"/>
      <c r="AT21" s="735"/>
      <c r="AU21" s="735"/>
      <c r="AV21" s="735"/>
      <c r="AW21" s="735"/>
      <c r="AX21" s="735"/>
      <c r="AY21" s="735"/>
      <c r="AZ21" s="735"/>
      <c r="BA21" s="735"/>
      <c r="BB21" s="735"/>
      <c r="BC21" s="735"/>
      <c r="BD21" s="735"/>
      <c r="BE21" s="735"/>
      <c r="BF21" s="736"/>
      <c r="BG21" s="657">
        <v>57638</v>
      </c>
      <c r="BH21" s="658"/>
      <c r="BI21" s="658"/>
      <c r="BJ21" s="658"/>
      <c r="BK21" s="658"/>
      <c r="BL21" s="658"/>
      <c r="BM21" s="658"/>
      <c r="BN21" s="659"/>
      <c r="BO21" s="695">
        <v>1</v>
      </c>
      <c r="BP21" s="695"/>
      <c r="BQ21" s="695"/>
      <c r="BR21" s="695"/>
      <c r="BS21" s="696" t="s">
        <v>129</v>
      </c>
      <c r="BT21" s="696"/>
      <c r="BU21" s="696"/>
      <c r="BV21" s="696"/>
      <c r="BW21" s="696"/>
      <c r="BX21" s="696"/>
      <c r="BY21" s="696"/>
      <c r="BZ21" s="696"/>
      <c r="CA21" s="696"/>
      <c r="CB21" s="731"/>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6028962</v>
      </c>
      <c r="S22" s="658"/>
      <c r="T22" s="658"/>
      <c r="U22" s="658"/>
      <c r="V22" s="658"/>
      <c r="W22" s="658"/>
      <c r="X22" s="658"/>
      <c r="Y22" s="659"/>
      <c r="Z22" s="695">
        <v>21.7</v>
      </c>
      <c r="AA22" s="695"/>
      <c r="AB22" s="695"/>
      <c r="AC22" s="695"/>
      <c r="AD22" s="696">
        <v>6028962</v>
      </c>
      <c r="AE22" s="696"/>
      <c r="AF22" s="696"/>
      <c r="AG22" s="696"/>
      <c r="AH22" s="696"/>
      <c r="AI22" s="696"/>
      <c r="AJ22" s="696"/>
      <c r="AK22" s="696"/>
      <c r="AL22" s="660">
        <v>45.5</v>
      </c>
      <c r="AM22" s="661"/>
      <c r="AN22" s="661"/>
      <c r="AO22" s="697"/>
      <c r="AP22" s="654" t="s">
        <v>282</v>
      </c>
      <c r="AQ22" s="735"/>
      <c r="AR22" s="735"/>
      <c r="AS22" s="735"/>
      <c r="AT22" s="735"/>
      <c r="AU22" s="735"/>
      <c r="AV22" s="735"/>
      <c r="AW22" s="735"/>
      <c r="AX22" s="735"/>
      <c r="AY22" s="735"/>
      <c r="AZ22" s="735"/>
      <c r="BA22" s="735"/>
      <c r="BB22" s="735"/>
      <c r="BC22" s="735"/>
      <c r="BD22" s="735"/>
      <c r="BE22" s="735"/>
      <c r="BF22" s="736"/>
      <c r="BG22" s="657" t="s">
        <v>129</v>
      </c>
      <c r="BH22" s="658"/>
      <c r="BI22" s="658"/>
      <c r="BJ22" s="658"/>
      <c r="BK22" s="658"/>
      <c r="BL22" s="658"/>
      <c r="BM22" s="658"/>
      <c r="BN22" s="659"/>
      <c r="BO22" s="695" t="s">
        <v>129</v>
      </c>
      <c r="BP22" s="695"/>
      <c r="BQ22" s="695"/>
      <c r="BR22" s="695"/>
      <c r="BS22" s="696" t="s">
        <v>129</v>
      </c>
      <c r="BT22" s="696"/>
      <c r="BU22" s="696"/>
      <c r="BV22" s="696"/>
      <c r="BW22" s="696"/>
      <c r="BX22" s="696"/>
      <c r="BY22" s="696"/>
      <c r="BZ22" s="696"/>
      <c r="CA22" s="696"/>
      <c r="CB22" s="731"/>
      <c r="CD22" s="715" t="s">
        <v>283</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54" t="s">
        <v>284</v>
      </c>
      <c r="C23" s="655"/>
      <c r="D23" s="655"/>
      <c r="E23" s="655"/>
      <c r="F23" s="655"/>
      <c r="G23" s="655"/>
      <c r="H23" s="655"/>
      <c r="I23" s="655"/>
      <c r="J23" s="655"/>
      <c r="K23" s="655"/>
      <c r="L23" s="655"/>
      <c r="M23" s="655"/>
      <c r="N23" s="655"/>
      <c r="O23" s="655"/>
      <c r="P23" s="655"/>
      <c r="Q23" s="656"/>
      <c r="R23" s="657">
        <v>830600</v>
      </c>
      <c r="S23" s="658"/>
      <c r="T23" s="658"/>
      <c r="U23" s="658"/>
      <c r="V23" s="658"/>
      <c r="W23" s="658"/>
      <c r="X23" s="658"/>
      <c r="Y23" s="659"/>
      <c r="Z23" s="695">
        <v>3</v>
      </c>
      <c r="AA23" s="695"/>
      <c r="AB23" s="695"/>
      <c r="AC23" s="695"/>
      <c r="AD23" s="696" t="s">
        <v>241</v>
      </c>
      <c r="AE23" s="696"/>
      <c r="AF23" s="696"/>
      <c r="AG23" s="696"/>
      <c r="AH23" s="696"/>
      <c r="AI23" s="696"/>
      <c r="AJ23" s="696"/>
      <c r="AK23" s="696"/>
      <c r="AL23" s="660" t="s">
        <v>129</v>
      </c>
      <c r="AM23" s="661"/>
      <c r="AN23" s="661"/>
      <c r="AO23" s="697"/>
      <c r="AP23" s="654" t="s">
        <v>285</v>
      </c>
      <c r="AQ23" s="735"/>
      <c r="AR23" s="735"/>
      <c r="AS23" s="735"/>
      <c r="AT23" s="735"/>
      <c r="AU23" s="735"/>
      <c r="AV23" s="735"/>
      <c r="AW23" s="735"/>
      <c r="AX23" s="735"/>
      <c r="AY23" s="735"/>
      <c r="AZ23" s="735"/>
      <c r="BA23" s="735"/>
      <c r="BB23" s="735"/>
      <c r="BC23" s="735"/>
      <c r="BD23" s="735"/>
      <c r="BE23" s="735"/>
      <c r="BF23" s="736"/>
      <c r="BG23" s="657">
        <v>270835</v>
      </c>
      <c r="BH23" s="658"/>
      <c r="BI23" s="658"/>
      <c r="BJ23" s="658"/>
      <c r="BK23" s="658"/>
      <c r="BL23" s="658"/>
      <c r="BM23" s="658"/>
      <c r="BN23" s="659"/>
      <c r="BO23" s="695">
        <v>4.5999999999999996</v>
      </c>
      <c r="BP23" s="695"/>
      <c r="BQ23" s="695"/>
      <c r="BR23" s="695"/>
      <c r="BS23" s="696" t="s">
        <v>129</v>
      </c>
      <c r="BT23" s="696"/>
      <c r="BU23" s="696"/>
      <c r="BV23" s="696"/>
      <c r="BW23" s="696"/>
      <c r="BX23" s="696"/>
      <c r="BY23" s="696"/>
      <c r="BZ23" s="696"/>
      <c r="CA23" s="696"/>
      <c r="CB23" s="731"/>
      <c r="CD23" s="715" t="s">
        <v>224</v>
      </c>
      <c r="CE23" s="716"/>
      <c r="CF23" s="716"/>
      <c r="CG23" s="716"/>
      <c r="CH23" s="716"/>
      <c r="CI23" s="716"/>
      <c r="CJ23" s="716"/>
      <c r="CK23" s="716"/>
      <c r="CL23" s="716"/>
      <c r="CM23" s="716"/>
      <c r="CN23" s="716"/>
      <c r="CO23" s="716"/>
      <c r="CP23" s="716"/>
      <c r="CQ23" s="717"/>
      <c r="CR23" s="715" t="s">
        <v>286</v>
      </c>
      <c r="CS23" s="716"/>
      <c r="CT23" s="716"/>
      <c r="CU23" s="716"/>
      <c r="CV23" s="716"/>
      <c r="CW23" s="716"/>
      <c r="CX23" s="716"/>
      <c r="CY23" s="717"/>
      <c r="CZ23" s="715" t="s">
        <v>287</v>
      </c>
      <c r="DA23" s="716"/>
      <c r="DB23" s="716"/>
      <c r="DC23" s="717"/>
      <c r="DD23" s="715" t="s">
        <v>288</v>
      </c>
      <c r="DE23" s="716"/>
      <c r="DF23" s="716"/>
      <c r="DG23" s="716"/>
      <c r="DH23" s="716"/>
      <c r="DI23" s="716"/>
      <c r="DJ23" s="716"/>
      <c r="DK23" s="717"/>
      <c r="DL23" s="747" t="s">
        <v>289</v>
      </c>
      <c r="DM23" s="748"/>
      <c r="DN23" s="748"/>
      <c r="DO23" s="748"/>
      <c r="DP23" s="748"/>
      <c r="DQ23" s="748"/>
      <c r="DR23" s="748"/>
      <c r="DS23" s="748"/>
      <c r="DT23" s="748"/>
      <c r="DU23" s="748"/>
      <c r="DV23" s="749"/>
      <c r="DW23" s="715" t="s">
        <v>290</v>
      </c>
      <c r="DX23" s="716"/>
      <c r="DY23" s="716"/>
      <c r="DZ23" s="716"/>
      <c r="EA23" s="716"/>
      <c r="EB23" s="716"/>
      <c r="EC23" s="717"/>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129</v>
      </c>
      <c r="S24" s="658"/>
      <c r="T24" s="658"/>
      <c r="U24" s="658"/>
      <c r="V24" s="658"/>
      <c r="W24" s="658"/>
      <c r="X24" s="658"/>
      <c r="Y24" s="659"/>
      <c r="Z24" s="695" t="s">
        <v>241</v>
      </c>
      <c r="AA24" s="695"/>
      <c r="AB24" s="695"/>
      <c r="AC24" s="695"/>
      <c r="AD24" s="696" t="s">
        <v>241</v>
      </c>
      <c r="AE24" s="696"/>
      <c r="AF24" s="696"/>
      <c r="AG24" s="696"/>
      <c r="AH24" s="696"/>
      <c r="AI24" s="696"/>
      <c r="AJ24" s="696"/>
      <c r="AK24" s="696"/>
      <c r="AL24" s="660" t="s">
        <v>129</v>
      </c>
      <c r="AM24" s="661"/>
      <c r="AN24" s="661"/>
      <c r="AO24" s="697"/>
      <c r="AP24" s="654" t="s">
        <v>292</v>
      </c>
      <c r="AQ24" s="735"/>
      <c r="AR24" s="735"/>
      <c r="AS24" s="735"/>
      <c r="AT24" s="735"/>
      <c r="AU24" s="735"/>
      <c r="AV24" s="735"/>
      <c r="AW24" s="735"/>
      <c r="AX24" s="735"/>
      <c r="AY24" s="735"/>
      <c r="AZ24" s="735"/>
      <c r="BA24" s="735"/>
      <c r="BB24" s="735"/>
      <c r="BC24" s="735"/>
      <c r="BD24" s="735"/>
      <c r="BE24" s="735"/>
      <c r="BF24" s="736"/>
      <c r="BG24" s="657" t="s">
        <v>129</v>
      </c>
      <c r="BH24" s="658"/>
      <c r="BI24" s="658"/>
      <c r="BJ24" s="658"/>
      <c r="BK24" s="658"/>
      <c r="BL24" s="658"/>
      <c r="BM24" s="658"/>
      <c r="BN24" s="659"/>
      <c r="BO24" s="695" t="s">
        <v>129</v>
      </c>
      <c r="BP24" s="695"/>
      <c r="BQ24" s="695"/>
      <c r="BR24" s="695"/>
      <c r="BS24" s="696" t="s">
        <v>129</v>
      </c>
      <c r="BT24" s="696"/>
      <c r="BU24" s="696"/>
      <c r="BV24" s="696"/>
      <c r="BW24" s="696"/>
      <c r="BX24" s="696"/>
      <c r="BY24" s="696"/>
      <c r="BZ24" s="696"/>
      <c r="CA24" s="696"/>
      <c r="CB24" s="731"/>
      <c r="CD24" s="712" t="s">
        <v>293</v>
      </c>
      <c r="CE24" s="713"/>
      <c r="CF24" s="713"/>
      <c r="CG24" s="713"/>
      <c r="CH24" s="713"/>
      <c r="CI24" s="713"/>
      <c r="CJ24" s="713"/>
      <c r="CK24" s="713"/>
      <c r="CL24" s="713"/>
      <c r="CM24" s="713"/>
      <c r="CN24" s="713"/>
      <c r="CO24" s="713"/>
      <c r="CP24" s="713"/>
      <c r="CQ24" s="714"/>
      <c r="CR24" s="709">
        <v>11820693</v>
      </c>
      <c r="CS24" s="710"/>
      <c r="CT24" s="710"/>
      <c r="CU24" s="710"/>
      <c r="CV24" s="710"/>
      <c r="CW24" s="710"/>
      <c r="CX24" s="710"/>
      <c r="CY24" s="738"/>
      <c r="CZ24" s="739">
        <v>43.9</v>
      </c>
      <c r="DA24" s="721"/>
      <c r="DB24" s="721"/>
      <c r="DC24" s="741"/>
      <c r="DD24" s="737">
        <v>7967578</v>
      </c>
      <c r="DE24" s="710"/>
      <c r="DF24" s="710"/>
      <c r="DG24" s="710"/>
      <c r="DH24" s="710"/>
      <c r="DI24" s="710"/>
      <c r="DJ24" s="710"/>
      <c r="DK24" s="738"/>
      <c r="DL24" s="737">
        <v>7571712</v>
      </c>
      <c r="DM24" s="710"/>
      <c r="DN24" s="710"/>
      <c r="DO24" s="710"/>
      <c r="DP24" s="710"/>
      <c r="DQ24" s="710"/>
      <c r="DR24" s="710"/>
      <c r="DS24" s="710"/>
      <c r="DT24" s="710"/>
      <c r="DU24" s="710"/>
      <c r="DV24" s="738"/>
      <c r="DW24" s="739">
        <v>56.4</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14177861</v>
      </c>
      <c r="S25" s="658"/>
      <c r="T25" s="658"/>
      <c r="U25" s="658"/>
      <c r="V25" s="658"/>
      <c r="W25" s="658"/>
      <c r="X25" s="658"/>
      <c r="Y25" s="659"/>
      <c r="Z25" s="695">
        <v>51.1</v>
      </c>
      <c r="AA25" s="695"/>
      <c r="AB25" s="695"/>
      <c r="AC25" s="695"/>
      <c r="AD25" s="696">
        <v>13076426</v>
      </c>
      <c r="AE25" s="696"/>
      <c r="AF25" s="696"/>
      <c r="AG25" s="696"/>
      <c r="AH25" s="696"/>
      <c r="AI25" s="696"/>
      <c r="AJ25" s="696"/>
      <c r="AK25" s="696"/>
      <c r="AL25" s="660">
        <v>98.8</v>
      </c>
      <c r="AM25" s="661"/>
      <c r="AN25" s="661"/>
      <c r="AO25" s="697"/>
      <c r="AP25" s="654" t="s">
        <v>295</v>
      </c>
      <c r="AQ25" s="735"/>
      <c r="AR25" s="735"/>
      <c r="AS25" s="735"/>
      <c r="AT25" s="735"/>
      <c r="AU25" s="735"/>
      <c r="AV25" s="735"/>
      <c r="AW25" s="735"/>
      <c r="AX25" s="735"/>
      <c r="AY25" s="735"/>
      <c r="AZ25" s="735"/>
      <c r="BA25" s="735"/>
      <c r="BB25" s="735"/>
      <c r="BC25" s="735"/>
      <c r="BD25" s="735"/>
      <c r="BE25" s="735"/>
      <c r="BF25" s="736"/>
      <c r="BG25" s="657" t="s">
        <v>129</v>
      </c>
      <c r="BH25" s="658"/>
      <c r="BI25" s="658"/>
      <c r="BJ25" s="658"/>
      <c r="BK25" s="658"/>
      <c r="BL25" s="658"/>
      <c r="BM25" s="658"/>
      <c r="BN25" s="659"/>
      <c r="BO25" s="695" t="s">
        <v>129</v>
      </c>
      <c r="BP25" s="695"/>
      <c r="BQ25" s="695"/>
      <c r="BR25" s="695"/>
      <c r="BS25" s="696" t="s">
        <v>129</v>
      </c>
      <c r="BT25" s="696"/>
      <c r="BU25" s="696"/>
      <c r="BV25" s="696"/>
      <c r="BW25" s="696"/>
      <c r="BX25" s="696"/>
      <c r="BY25" s="696"/>
      <c r="BZ25" s="696"/>
      <c r="CA25" s="696"/>
      <c r="CB25" s="731"/>
      <c r="CD25" s="654" t="s">
        <v>296</v>
      </c>
      <c r="CE25" s="655"/>
      <c r="CF25" s="655"/>
      <c r="CG25" s="655"/>
      <c r="CH25" s="655"/>
      <c r="CI25" s="655"/>
      <c r="CJ25" s="655"/>
      <c r="CK25" s="655"/>
      <c r="CL25" s="655"/>
      <c r="CM25" s="655"/>
      <c r="CN25" s="655"/>
      <c r="CO25" s="655"/>
      <c r="CP25" s="655"/>
      <c r="CQ25" s="656"/>
      <c r="CR25" s="657">
        <v>3920500</v>
      </c>
      <c r="CS25" s="670"/>
      <c r="CT25" s="670"/>
      <c r="CU25" s="670"/>
      <c r="CV25" s="670"/>
      <c r="CW25" s="670"/>
      <c r="CX25" s="670"/>
      <c r="CY25" s="671"/>
      <c r="CZ25" s="660">
        <v>14.5</v>
      </c>
      <c r="DA25" s="672"/>
      <c r="DB25" s="672"/>
      <c r="DC25" s="673"/>
      <c r="DD25" s="663">
        <v>3541794</v>
      </c>
      <c r="DE25" s="670"/>
      <c r="DF25" s="670"/>
      <c r="DG25" s="670"/>
      <c r="DH25" s="670"/>
      <c r="DI25" s="670"/>
      <c r="DJ25" s="670"/>
      <c r="DK25" s="671"/>
      <c r="DL25" s="663">
        <v>3364346</v>
      </c>
      <c r="DM25" s="670"/>
      <c r="DN25" s="670"/>
      <c r="DO25" s="670"/>
      <c r="DP25" s="670"/>
      <c r="DQ25" s="670"/>
      <c r="DR25" s="670"/>
      <c r="DS25" s="670"/>
      <c r="DT25" s="670"/>
      <c r="DU25" s="670"/>
      <c r="DV25" s="671"/>
      <c r="DW25" s="660">
        <v>25</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5202</v>
      </c>
      <c r="S26" s="658"/>
      <c r="T26" s="658"/>
      <c r="U26" s="658"/>
      <c r="V26" s="658"/>
      <c r="W26" s="658"/>
      <c r="X26" s="658"/>
      <c r="Y26" s="659"/>
      <c r="Z26" s="695">
        <v>0</v>
      </c>
      <c r="AA26" s="695"/>
      <c r="AB26" s="695"/>
      <c r="AC26" s="695"/>
      <c r="AD26" s="696">
        <v>5202</v>
      </c>
      <c r="AE26" s="696"/>
      <c r="AF26" s="696"/>
      <c r="AG26" s="696"/>
      <c r="AH26" s="696"/>
      <c r="AI26" s="696"/>
      <c r="AJ26" s="696"/>
      <c r="AK26" s="696"/>
      <c r="AL26" s="660">
        <v>0</v>
      </c>
      <c r="AM26" s="661"/>
      <c r="AN26" s="661"/>
      <c r="AO26" s="697"/>
      <c r="AP26" s="654" t="s">
        <v>298</v>
      </c>
      <c r="AQ26" s="735"/>
      <c r="AR26" s="735"/>
      <c r="AS26" s="735"/>
      <c r="AT26" s="735"/>
      <c r="AU26" s="735"/>
      <c r="AV26" s="735"/>
      <c r="AW26" s="735"/>
      <c r="AX26" s="735"/>
      <c r="AY26" s="735"/>
      <c r="AZ26" s="735"/>
      <c r="BA26" s="735"/>
      <c r="BB26" s="735"/>
      <c r="BC26" s="735"/>
      <c r="BD26" s="735"/>
      <c r="BE26" s="735"/>
      <c r="BF26" s="736"/>
      <c r="BG26" s="657" t="s">
        <v>129</v>
      </c>
      <c r="BH26" s="658"/>
      <c r="BI26" s="658"/>
      <c r="BJ26" s="658"/>
      <c r="BK26" s="658"/>
      <c r="BL26" s="658"/>
      <c r="BM26" s="658"/>
      <c r="BN26" s="659"/>
      <c r="BO26" s="695" t="s">
        <v>129</v>
      </c>
      <c r="BP26" s="695"/>
      <c r="BQ26" s="695"/>
      <c r="BR26" s="695"/>
      <c r="BS26" s="696" t="s">
        <v>129</v>
      </c>
      <c r="BT26" s="696"/>
      <c r="BU26" s="696"/>
      <c r="BV26" s="696"/>
      <c r="BW26" s="696"/>
      <c r="BX26" s="696"/>
      <c r="BY26" s="696"/>
      <c r="BZ26" s="696"/>
      <c r="CA26" s="696"/>
      <c r="CB26" s="731"/>
      <c r="CD26" s="654" t="s">
        <v>299</v>
      </c>
      <c r="CE26" s="655"/>
      <c r="CF26" s="655"/>
      <c r="CG26" s="655"/>
      <c r="CH26" s="655"/>
      <c r="CI26" s="655"/>
      <c r="CJ26" s="655"/>
      <c r="CK26" s="655"/>
      <c r="CL26" s="655"/>
      <c r="CM26" s="655"/>
      <c r="CN26" s="655"/>
      <c r="CO26" s="655"/>
      <c r="CP26" s="655"/>
      <c r="CQ26" s="656"/>
      <c r="CR26" s="657">
        <v>2175073</v>
      </c>
      <c r="CS26" s="658"/>
      <c r="CT26" s="658"/>
      <c r="CU26" s="658"/>
      <c r="CV26" s="658"/>
      <c r="CW26" s="658"/>
      <c r="CX26" s="658"/>
      <c r="CY26" s="659"/>
      <c r="CZ26" s="660">
        <v>8.1</v>
      </c>
      <c r="DA26" s="672"/>
      <c r="DB26" s="672"/>
      <c r="DC26" s="673"/>
      <c r="DD26" s="663">
        <v>1977383</v>
      </c>
      <c r="DE26" s="658"/>
      <c r="DF26" s="658"/>
      <c r="DG26" s="658"/>
      <c r="DH26" s="658"/>
      <c r="DI26" s="658"/>
      <c r="DJ26" s="658"/>
      <c r="DK26" s="659"/>
      <c r="DL26" s="663" t="s">
        <v>129</v>
      </c>
      <c r="DM26" s="658"/>
      <c r="DN26" s="658"/>
      <c r="DO26" s="658"/>
      <c r="DP26" s="658"/>
      <c r="DQ26" s="658"/>
      <c r="DR26" s="658"/>
      <c r="DS26" s="658"/>
      <c r="DT26" s="658"/>
      <c r="DU26" s="658"/>
      <c r="DV26" s="659"/>
      <c r="DW26" s="660" t="s">
        <v>129</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124018</v>
      </c>
      <c r="S27" s="658"/>
      <c r="T27" s="658"/>
      <c r="U27" s="658"/>
      <c r="V27" s="658"/>
      <c r="W27" s="658"/>
      <c r="X27" s="658"/>
      <c r="Y27" s="659"/>
      <c r="Z27" s="695">
        <v>0.4</v>
      </c>
      <c r="AA27" s="695"/>
      <c r="AB27" s="695"/>
      <c r="AC27" s="695"/>
      <c r="AD27" s="696" t="s">
        <v>129</v>
      </c>
      <c r="AE27" s="696"/>
      <c r="AF27" s="696"/>
      <c r="AG27" s="696"/>
      <c r="AH27" s="696"/>
      <c r="AI27" s="696"/>
      <c r="AJ27" s="696"/>
      <c r="AK27" s="696"/>
      <c r="AL27" s="660" t="s">
        <v>129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5846716</v>
      </c>
      <c r="BH27" s="658"/>
      <c r="BI27" s="658"/>
      <c r="BJ27" s="658"/>
      <c r="BK27" s="658"/>
      <c r="BL27" s="658"/>
      <c r="BM27" s="658"/>
      <c r="BN27" s="659"/>
      <c r="BO27" s="695">
        <v>100</v>
      </c>
      <c r="BP27" s="695"/>
      <c r="BQ27" s="695"/>
      <c r="BR27" s="695"/>
      <c r="BS27" s="696">
        <v>74830</v>
      </c>
      <c r="BT27" s="696"/>
      <c r="BU27" s="696"/>
      <c r="BV27" s="696"/>
      <c r="BW27" s="696"/>
      <c r="BX27" s="696"/>
      <c r="BY27" s="696"/>
      <c r="BZ27" s="696"/>
      <c r="CA27" s="696"/>
      <c r="CB27" s="731"/>
      <c r="CD27" s="654" t="s">
        <v>302</v>
      </c>
      <c r="CE27" s="655"/>
      <c r="CF27" s="655"/>
      <c r="CG27" s="655"/>
      <c r="CH27" s="655"/>
      <c r="CI27" s="655"/>
      <c r="CJ27" s="655"/>
      <c r="CK27" s="655"/>
      <c r="CL27" s="655"/>
      <c r="CM27" s="655"/>
      <c r="CN27" s="655"/>
      <c r="CO27" s="655"/>
      <c r="CP27" s="655"/>
      <c r="CQ27" s="656"/>
      <c r="CR27" s="657">
        <v>4535988</v>
      </c>
      <c r="CS27" s="670"/>
      <c r="CT27" s="670"/>
      <c r="CU27" s="670"/>
      <c r="CV27" s="670"/>
      <c r="CW27" s="670"/>
      <c r="CX27" s="670"/>
      <c r="CY27" s="671"/>
      <c r="CZ27" s="660">
        <v>16.8</v>
      </c>
      <c r="DA27" s="672"/>
      <c r="DB27" s="672"/>
      <c r="DC27" s="673"/>
      <c r="DD27" s="663">
        <v>1271915</v>
      </c>
      <c r="DE27" s="670"/>
      <c r="DF27" s="670"/>
      <c r="DG27" s="670"/>
      <c r="DH27" s="670"/>
      <c r="DI27" s="670"/>
      <c r="DJ27" s="670"/>
      <c r="DK27" s="671"/>
      <c r="DL27" s="663">
        <v>1053497</v>
      </c>
      <c r="DM27" s="670"/>
      <c r="DN27" s="670"/>
      <c r="DO27" s="670"/>
      <c r="DP27" s="670"/>
      <c r="DQ27" s="670"/>
      <c r="DR27" s="670"/>
      <c r="DS27" s="670"/>
      <c r="DT27" s="670"/>
      <c r="DU27" s="670"/>
      <c r="DV27" s="671"/>
      <c r="DW27" s="660">
        <v>7.8</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810896</v>
      </c>
      <c r="S28" s="658"/>
      <c r="T28" s="658"/>
      <c r="U28" s="658"/>
      <c r="V28" s="658"/>
      <c r="W28" s="658"/>
      <c r="X28" s="658"/>
      <c r="Y28" s="659"/>
      <c r="Z28" s="695">
        <v>2.9</v>
      </c>
      <c r="AA28" s="695"/>
      <c r="AB28" s="695"/>
      <c r="AC28" s="695"/>
      <c r="AD28" s="696">
        <v>82407</v>
      </c>
      <c r="AE28" s="696"/>
      <c r="AF28" s="696"/>
      <c r="AG28" s="696"/>
      <c r="AH28" s="696"/>
      <c r="AI28" s="696"/>
      <c r="AJ28" s="696"/>
      <c r="AK28" s="696"/>
      <c r="AL28" s="660">
        <v>0.6</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3364205</v>
      </c>
      <c r="CS28" s="658"/>
      <c r="CT28" s="658"/>
      <c r="CU28" s="658"/>
      <c r="CV28" s="658"/>
      <c r="CW28" s="658"/>
      <c r="CX28" s="658"/>
      <c r="CY28" s="659"/>
      <c r="CZ28" s="660">
        <v>12.5</v>
      </c>
      <c r="DA28" s="672"/>
      <c r="DB28" s="672"/>
      <c r="DC28" s="673"/>
      <c r="DD28" s="663">
        <v>3153869</v>
      </c>
      <c r="DE28" s="658"/>
      <c r="DF28" s="658"/>
      <c r="DG28" s="658"/>
      <c r="DH28" s="658"/>
      <c r="DI28" s="658"/>
      <c r="DJ28" s="658"/>
      <c r="DK28" s="659"/>
      <c r="DL28" s="663">
        <v>3153869</v>
      </c>
      <c r="DM28" s="658"/>
      <c r="DN28" s="658"/>
      <c r="DO28" s="658"/>
      <c r="DP28" s="658"/>
      <c r="DQ28" s="658"/>
      <c r="DR28" s="658"/>
      <c r="DS28" s="658"/>
      <c r="DT28" s="658"/>
      <c r="DU28" s="658"/>
      <c r="DV28" s="659"/>
      <c r="DW28" s="660">
        <v>23.5</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151101</v>
      </c>
      <c r="S29" s="658"/>
      <c r="T29" s="658"/>
      <c r="U29" s="658"/>
      <c r="V29" s="658"/>
      <c r="W29" s="658"/>
      <c r="X29" s="658"/>
      <c r="Y29" s="659"/>
      <c r="Z29" s="695">
        <v>0.5</v>
      </c>
      <c r="AA29" s="695"/>
      <c r="AB29" s="695"/>
      <c r="AC29" s="695"/>
      <c r="AD29" s="696" t="s">
        <v>241</v>
      </c>
      <c r="AE29" s="696"/>
      <c r="AF29" s="696"/>
      <c r="AG29" s="696"/>
      <c r="AH29" s="696"/>
      <c r="AI29" s="696"/>
      <c r="AJ29" s="696"/>
      <c r="AK29" s="696"/>
      <c r="AL29" s="660" t="s">
        <v>129</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1"/>
      <c r="CD29" s="676" t="s">
        <v>306</v>
      </c>
      <c r="CE29" s="677"/>
      <c r="CF29" s="654" t="s">
        <v>72</v>
      </c>
      <c r="CG29" s="655"/>
      <c r="CH29" s="655"/>
      <c r="CI29" s="655"/>
      <c r="CJ29" s="655"/>
      <c r="CK29" s="655"/>
      <c r="CL29" s="655"/>
      <c r="CM29" s="655"/>
      <c r="CN29" s="655"/>
      <c r="CO29" s="655"/>
      <c r="CP29" s="655"/>
      <c r="CQ29" s="656"/>
      <c r="CR29" s="657">
        <v>3364205</v>
      </c>
      <c r="CS29" s="670"/>
      <c r="CT29" s="670"/>
      <c r="CU29" s="670"/>
      <c r="CV29" s="670"/>
      <c r="CW29" s="670"/>
      <c r="CX29" s="670"/>
      <c r="CY29" s="671"/>
      <c r="CZ29" s="660">
        <v>12.5</v>
      </c>
      <c r="DA29" s="672"/>
      <c r="DB29" s="672"/>
      <c r="DC29" s="673"/>
      <c r="DD29" s="663">
        <v>3153869</v>
      </c>
      <c r="DE29" s="670"/>
      <c r="DF29" s="670"/>
      <c r="DG29" s="670"/>
      <c r="DH29" s="670"/>
      <c r="DI29" s="670"/>
      <c r="DJ29" s="670"/>
      <c r="DK29" s="671"/>
      <c r="DL29" s="663">
        <v>3153869</v>
      </c>
      <c r="DM29" s="670"/>
      <c r="DN29" s="670"/>
      <c r="DO29" s="670"/>
      <c r="DP29" s="670"/>
      <c r="DQ29" s="670"/>
      <c r="DR29" s="670"/>
      <c r="DS29" s="670"/>
      <c r="DT29" s="670"/>
      <c r="DU29" s="670"/>
      <c r="DV29" s="671"/>
      <c r="DW29" s="660">
        <v>23.5</v>
      </c>
      <c r="DX29" s="672"/>
      <c r="DY29" s="672"/>
      <c r="DZ29" s="672"/>
      <c r="EA29" s="672"/>
      <c r="EB29" s="672"/>
      <c r="EC29" s="684"/>
    </row>
    <row r="30" spans="2:133" ht="11.25" customHeight="1" x14ac:dyDescent="0.15">
      <c r="B30" s="654" t="s">
        <v>307</v>
      </c>
      <c r="C30" s="655"/>
      <c r="D30" s="655"/>
      <c r="E30" s="655"/>
      <c r="F30" s="655"/>
      <c r="G30" s="655"/>
      <c r="H30" s="655"/>
      <c r="I30" s="655"/>
      <c r="J30" s="655"/>
      <c r="K30" s="655"/>
      <c r="L30" s="655"/>
      <c r="M30" s="655"/>
      <c r="N30" s="655"/>
      <c r="O30" s="655"/>
      <c r="P30" s="655"/>
      <c r="Q30" s="656"/>
      <c r="R30" s="657">
        <v>4003020</v>
      </c>
      <c r="S30" s="658"/>
      <c r="T30" s="658"/>
      <c r="U30" s="658"/>
      <c r="V30" s="658"/>
      <c r="W30" s="658"/>
      <c r="X30" s="658"/>
      <c r="Y30" s="659"/>
      <c r="Z30" s="695">
        <v>14.4</v>
      </c>
      <c r="AA30" s="695"/>
      <c r="AB30" s="695"/>
      <c r="AC30" s="695"/>
      <c r="AD30" s="696" t="s">
        <v>241</v>
      </c>
      <c r="AE30" s="696"/>
      <c r="AF30" s="696"/>
      <c r="AG30" s="696"/>
      <c r="AH30" s="696"/>
      <c r="AI30" s="696"/>
      <c r="AJ30" s="696"/>
      <c r="AK30" s="696"/>
      <c r="AL30" s="660" t="s">
        <v>241</v>
      </c>
      <c r="AM30" s="661"/>
      <c r="AN30" s="661"/>
      <c r="AO30" s="697"/>
      <c r="AP30" s="715" t="s">
        <v>224</v>
      </c>
      <c r="AQ30" s="716"/>
      <c r="AR30" s="716"/>
      <c r="AS30" s="716"/>
      <c r="AT30" s="716"/>
      <c r="AU30" s="716"/>
      <c r="AV30" s="716"/>
      <c r="AW30" s="716"/>
      <c r="AX30" s="716"/>
      <c r="AY30" s="716"/>
      <c r="AZ30" s="716"/>
      <c r="BA30" s="716"/>
      <c r="BB30" s="716"/>
      <c r="BC30" s="716"/>
      <c r="BD30" s="716"/>
      <c r="BE30" s="716"/>
      <c r="BF30" s="717"/>
      <c r="BG30" s="715" t="s">
        <v>308</v>
      </c>
      <c r="BH30" s="729"/>
      <c r="BI30" s="729"/>
      <c r="BJ30" s="729"/>
      <c r="BK30" s="729"/>
      <c r="BL30" s="729"/>
      <c r="BM30" s="729"/>
      <c r="BN30" s="729"/>
      <c r="BO30" s="729"/>
      <c r="BP30" s="729"/>
      <c r="BQ30" s="730"/>
      <c r="BR30" s="715" t="s">
        <v>309</v>
      </c>
      <c r="BS30" s="729"/>
      <c r="BT30" s="729"/>
      <c r="BU30" s="729"/>
      <c r="BV30" s="729"/>
      <c r="BW30" s="729"/>
      <c r="BX30" s="729"/>
      <c r="BY30" s="729"/>
      <c r="BZ30" s="729"/>
      <c r="CA30" s="729"/>
      <c r="CB30" s="730"/>
      <c r="CD30" s="678"/>
      <c r="CE30" s="679"/>
      <c r="CF30" s="654" t="s">
        <v>310</v>
      </c>
      <c r="CG30" s="655"/>
      <c r="CH30" s="655"/>
      <c r="CI30" s="655"/>
      <c r="CJ30" s="655"/>
      <c r="CK30" s="655"/>
      <c r="CL30" s="655"/>
      <c r="CM30" s="655"/>
      <c r="CN30" s="655"/>
      <c r="CO30" s="655"/>
      <c r="CP30" s="655"/>
      <c r="CQ30" s="656"/>
      <c r="CR30" s="657">
        <v>3239988</v>
      </c>
      <c r="CS30" s="658"/>
      <c r="CT30" s="658"/>
      <c r="CU30" s="658"/>
      <c r="CV30" s="658"/>
      <c r="CW30" s="658"/>
      <c r="CX30" s="658"/>
      <c r="CY30" s="659"/>
      <c r="CZ30" s="660">
        <v>12</v>
      </c>
      <c r="DA30" s="672"/>
      <c r="DB30" s="672"/>
      <c r="DC30" s="673"/>
      <c r="DD30" s="663">
        <v>3029652</v>
      </c>
      <c r="DE30" s="658"/>
      <c r="DF30" s="658"/>
      <c r="DG30" s="658"/>
      <c r="DH30" s="658"/>
      <c r="DI30" s="658"/>
      <c r="DJ30" s="658"/>
      <c r="DK30" s="659"/>
      <c r="DL30" s="663">
        <v>3029652</v>
      </c>
      <c r="DM30" s="658"/>
      <c r="DN30" s="658"/>
      <c r="DO30" s="658"/>
      <c r="DP30" s="658"/>
      <c r="DQ30" s="658"/>
      <c r="DR30" s="658"/>
      <c r="DS30" s="658"/>
      <c r="DT30" s="658"/>
      <c r="DU30" s="658"/>
      <c r="DV30" s="659"/>
      <c r="DW30" s="660">
        <v>22.6</v>
      </c>
      <c r="DX30" s="672"/>
      <c r="DY30" s="672"/>
      <c r="DZ30" s="672"/>
      <c r="EA30" s="672"/>
      <c r="EB30" s="672"/>
      <c r="EC30" s="684"/>
    </row>
    <row r="31" spans="2:133" ht="11.25" customHeight="1" x14ac:dyDescent="0.15">
      <c r="B31" s="732" t="s">
        <v>311</v>
      </c>
      <c r="C31" s="733"/>
      <c r="D31" s="733"/>
      <c r="E31" s="733"/>
      <c r="F31" s="733"/>
      <c r="G31" s="733"/>
      <c r="H31" s="733"/>
      <c r="I31" s="733"/>
      <c r="J31" s="733"/>
      <c r="K31" s="733"/>
      <c r="L31" s="733"/>
      <c r="M31" s="733"/>
      <c r="N31" s="733"/>
      <c r="O31" s="733"/>
      <c r="P31" s="733"/>
      <c r="Q31" s="734"/>
      <c r="R31" s="657" t="s">
        <v>241</v>
      </c>
      <c r="S31" s="658"/>
      <c r="T31" s="658"/>
      <c r="U31" s="658"/>
      <c r="V31" s="658"/>
      <c r="W31" s="658"/>
      <c r="X31" s="658"/>
      <c r="Y31" s="659"/>
      <c r="Z31" s="695" t="s">
        <v>129</v>
      </c>
      <c r="AA31" s="695"/>
      <c r="AB31" s="695"/>
      <c r="AC31" s="695"/>
      <c r="AD31" s="696" t="s">
        <v>241</v>
      </c>
      <c r="AE31" s="696"/>
      <c r="AF31" s="696"/>
      <c r="AG31" s="696"/>
      <c r="AH31" s="696"/>
      <c r="AI31" s="696"/>
      <c r="AJ31" s="696"/>
      <c r="AK31" s="696"/>
      <c r="AL31" s="660" t="s">
        <v>129</v>
      </c>
      <c r="AM31" s="661"/>
      <c r="AN31" s="661"/>
      <c r="AO31" s="697"/>
      <c r="AP31" s="723" t="s">
        <v>312</v>
      </c>
      <c r="AQ31" s="724"/>
      <c r="AR31" s="724"/>
      <c r="AS31" s="724"/>
      <c r="AT31" s="725" t="s">
        <v>313</v>
      </c>
      <c r="AU31" s="218"/>
      <c r="AV31" s="218"/>
      <c r="AW31" s="218"/>
      <c r="AX31" s="712" t="s">
        <v>187</v>
      </c>
      <c r="AY31" s="713"/>
      <c r="AZ31" s="713"/>
      <c r="BA31" s="713"/>
      <c r="BB31" s="713"/>
      <c r="BC31" s="713"/>
      <c r="BD31" s="713"/>
      <c r="BE31" s="713"/>
      <c r="BF31" s="714"/>
      <c r="BG31" s="719">
        <v>99.1</v>
      </c>
      <c r="BH31" s="720"/>
      <c r="BI31" s="720"/>
      <c r="BJ31" s="720"/>
      <c r="BK31" s="720"/>
      <c r="BL31" s="720"/>
      <c r="BM31" s="721">
        <v>97.7</v>
      </c>
      <c r="BN31" s="720"/>
      <c r="BO31" s="720"/>
      <c r="BP31" s="720"/>
      <c r="BQ31" s="722"/>
      <c r="BR31" s="719">
        <v>99.6</v>
      </c>
      <c r="BS31" s="720"/>
      <c r="BT31" s="720"/>
      <c r="BU31" s="720"/>
      <c r="BV31" s="720"/>
      <c r="BW31" s="720"/>
      <c r="BX31" s="721">
        <v>97.9</v>
      </c>
      <c r="BY31" s="720"/>
      <c r="BZ31" s="720"/>
      <c r="CA31" s="720"/>
      <c r="CB31" s="722"/>
      <c r="CD31" s="678"/>
      <c r="CE31" s="679"/>
      <c r="CF31" s="654" t="s">
        <v>314</v>
      </c>
      <c r="CG31" s="655"/>
      <c r="CH31" s="655"/>
      <c r="CI31" s="655"/>
      <c r="CJ31" s="655"/>
      <c r="CK31" s="655"/>
      <c r="CL31" s="655"/>
      <c r="CM31" s="655"/>
      <c r="CN31" s="655"/>
      <c r="CO31" s="655"/>
      <c r="CP31" s="655"/>
      <c r="CQ31" s="656"/>
      <c r="CR31" s="657">
        <v>124217</v>
      </c>
      <c r="CS31" s="670"/>
      <c r="CT31" s="670"/>
      <c r="CU31" s="670"/>
      <c r="CV31" s="670"/>
      <c r="CW31" s="670"/>
      <c r="CX31" s="670"/>
      <c r="CY31" s="671"/>
      <c r="CZ31" s="660">
        <v>0.5</v>
      </c>
      <c r="DA31" s="672"/>
      <c r="DB31" s="672"/>
      <c r="DC31" s="673"/>
      <c r="DD31" s="663">
        <v>124217</v>
      </c>
      <c r="DE31" s="670"/>
      <c r="DF31" s="670"/>
      <c r="DG31" s="670"/>
      <c r="DH31" s="670"/>
      <c r="DI31" s="670"/>
      <c r="DJ31" s="670"/>
      <c r="DK31" s="671"/>
      <c r="DL31" s="663">
        <v>124217</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15">
      <c r="B32" s="654" t="s">
        <v>315</v>
      </c>
      <c r="C32" s="655"/>
      <c r="D32" s="655"/>
      <c r="E32" s="655"/>
      <c r="F32" s="655"/>
      <c r="G32" s="655"/>
      <c r="H32" s="655"/>
      <c r="I32" s="655"/>
      <c r="J32" s="655"/>
      <c r="K32" s="655"/>
      <c r="L32" s="655"/>
      <c r="M32" s="655"/>
      <c r="N32" s="655"/>
      <c r="O32" s="655"/>
      <c r="P32" s="655"/>
      <c r="Q32" s="656"/>
      <c r="R32" s="657">
        <v>1870270</v>
      </c>
      <c r="S32" s="658"/>
      <c r="T32" s="658"/>
      <c r="U32" s="658"/>
      <c r="V32" s="658"/>
      <c r="W32" s="658"/>
      <c r="X32" s="658"/>
      <c r="Y32" s="659"/>
      <c r="Z32" s="695">
        <v>6.7</v>
      </c>
      <c r="AA32" s="695"/>
      <c r="AB32" s="695"/>
      <c r="AC32" s="695"/>
      <c r="AD32" s="696" t="s">
        <v>129</v>
      </c>
      <c r="AE32" s="696"/>
      <c r="AF32" s="696"/>
      <c r="AG32" s="696"/>
      <c r="AH32" s="696"/>
      <c r="AI32" s="696"/>
      <c r="AJ32" s="696"/>
      <c r="AK32" s="696"/>
      <c r="AL32" s="660" t="s">
        <v>129</v>
      </c>
      <c r="AM32" s="661"/>
      <c r="AN32" s="661"/>
      <c r="AO32" s="697"/>
      <c r="AP32" s="698"/>
      <c r="AQ32" s="699"/>
      <c r="AR32" s="699"/>
      <c r="AS32" s="699"/>
      <c r="AT32" s="726"/>
      <c r="AU32" s="214" t="s">
        <v>316</v>
      </c>
      <c r="AX32" s="654" t="s">
        <v>317</v>
      </c>
      <c r="AY32" s="655"/>
      <c r="AZ32" s="655"/>
      <c r="BA32" s="655"/>
      <c r="BB32" s="655"/>
      <c r="BC32" s="655"/>
      <c r="BD32" s="655"/>
      <c r="BE32" s="655"/>
      <c r="BF32" s="656"/>
      <c r="BG32" s="728">
        <v>99.1</v>
      </c>
      <c r="BH32" s="670"/>
      <c r="BI32" s="670"/>
      <c r="BJ32" s="670"/>
      <c r="BK32" s="670"/>
      <c r="BL32" s="670"/>
      <c r="BM32" s="661">
        <v>98.8</v>
      </c>
      <c r="BN32" s="670"/>
      <c r="BO32" s="670"/>
      <c r="BP32" s="670"/>
      <c r="BQ32" s="693"/>
      <c r="BR32" s="728">
        <v>99.8</v>
      </c>
      <c r="BS32" s="670"/>
      <c r="BT32" s="670"/>
      <c r="BU32" s="670"/>
      <c r="BV32" s="670"/>
      <c r="BW32" s="670"/>
      <c r="BX32" s="661">
        <v>99.3</v>
      </c>
      <c r="BY32" s="670"/>
      <c r="BZ32" s="670"/>
      <c r="CA32" s="670"/>
      <c r="CB32" s="693"/>
      <c r="CD32" s="680"/>
      <c r="CE32" s="681"/>
      <c r="CF32" s="654" t="s">
        <v>318</v>
      </c>
      <c r="CG32" s="655"/>
      <c r="CH32" s="655"/>
      <c r="CI32" s="655"/>
      <c r="CJ32" s="655"/>
      <c r="CK32" s="655"/>
      <c r="CL32" s="655"/>
      <c r="CM32" s="655"/>
      <c r="CN32" s="655"/>
      <c r="CO32" s="655"/>
      <c r="CP32" s="655"/>
      <c r="CQ32" s="656"/>
      <c r="CR32" s="657" t="s">
        <v>129</v>
      </c>
      <c r="CS32" s="658"/>
      <c r="CT32" s="658"/>
      <c r="CU32" s="658"/>
      <c r="CV32" s="658"/>
      <c r="CW32" s="658"/>
      <c r="CX32" s="658"/>
      <c r="CY32" s="659"/>
      <c r="CZ32" s="660" t="s">
        <v>129</v>
      </c>
      <c r="DA32" s="672"/>
      <c r="DB32" s="672"/>
      <c r="DC32" s="673"/>
      <c r="DD32" s="663" t="s">
        <v>129</v>
      </c>
      <c r="DE32" s="658"/>
      <c r="DF32" s="658"/>
      <c r="DG32" s="658"/>
      <c r="DH32" s="658"/>
      <c r="DI32" s="658"/>
      <c r="DJ32" s="658"/>
      <c r="DK32" s="659"/>
      <c r="DL32" s="663" t="s">
        <v>129</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15">
      <c r="B33" s="654" t="s">
        <v>319</v>
      </c>
      <c r="C33" s="655"/>
      <c r="D33" s="655"/>
      <c r="E33" s="655"/>
      <c r="F33" s="655"/>
      <c r="G33" s="655"/>
      <c r="H33" s="655"/>
      <c r="I33" s="655"/>
      <c r="J33" s="655"/>
      <c r="K33" s="655"/>
      <c r="L33" s="655"/>
      <c r="M33" s="655"/>
      <c r="N33" s="655"/>
      <c r="O33" s="655"/>
      <c r="P33" s="655"/>
      <c r="Q33" s="656"/>
      <c r="R33" s="657">
        <v>83724</v>
      </c>
      <c r="S33" s="658"/>
      <c r="T33" s="658"/>
      <c r="U33" s="658"/>
      <c r="V33" s="658"/>
      <c r="W33" s="658"/>
      <c r="X33" s="658"/>
      <c r="Y33" s="659"/>
      <c r="Z33" s="695">
        <v>0.3</v>
      </c>
      <c r="AA33" s="695"/>
      <c r="AB33" s="695"/>
      <c r="AC33" s="695"/>
      <c r="AD33" s="696">
        <v>49125</v>
      </c>
      <c r="AE33" s="696"/>
      <c r="AF33" s="696"/>
      <c r="AG33" s="696"/>
      <c r="AH33" s="696"/>
      <c r="AI33" s="696"/>
      <c r="AJ33" s="696"/>
      <c r="AK33" s="696"/>
      <c r="AL33" s="660">
        <v>0.4</v>
      </c>
      <c r="AM33" s="661"/>
      <c r="AN33" s="661"/>
      <c r="AO33" s="697"/>
      <c r="AP33" s="700"/>
      <c r="AQ33" s="701"/>
      <c r="AR33" s="701"/>
      <c r="AS33" s="701"/>
      <c r="AT33" s="727"/>
      <c r="AU33" s="219"/>
      <c r="AV33" s="219"/>
      <c r="AW33" s="219"/>
      <c r="AX33" s="638" t="s">
        <v>320</v>
      </c>
      <c r="AY33" s="639"/>
      <c r="AZ33" s="639"/>
      <c r="BA33" s="639"/>
      <c r="BB33" s="639"/>
      <c r="BC33" s="639"/>
      <c r="BD33" s="639"/>
      <c r="BE33" s="639"/>
      <c r="BF33" s="640"/>
      <c r="BG33" s="718">
        <v>99</v>
      </c>
      <c r="BH33" s="642"/>
      <c r="BI33" s="642"/>
      <c r="BJ33" s="642"/>
      <c r="BK33" s="642"/>
      <c r="BL33" s="642"/>
      <c r="BM33" s="688">
        <v>96.7</v>
      </c>
      <c r="BN33" s="642"/>
      <c r="BO33" s="642"/>
      <c r="BP33" s="642"/>
      <c r="BQ33" s="705"/>
      <c r="BR33" s="718">
        <v>99.4</v>
      </c>
      <c r="BS33" s="642"/>
      <c r="BT33" s="642"/>
      <c r="BU33" s="642"/>
      <c r="BV33" s="642"/>
      <c r="BW33" s="642"/>
      <c r="BX33" s="688">
        <v>96.6</v>
      </c>
      <c r="BY33" s="642"/>
      <c r="BZ33" s="642"/>
      <c r="CA33" s="642"/>
      <c r="CB33" s="705"/>
      <c r="CD33" s="654" t="s">
        <v>321</v>
      </c>
      <c r="CE33" s="655"/>
      <c r="CF33" s="655"/>
      <c r="CG33" s="655"/>
      <c r="CH33" s="655"/>
      <c r="CI33" s="655"/>
      <c r="CJ33" s="655"/>
      <c r="CK33" s="655"/>
      <c r="CL33" s="655"/>
      <c r="CM33" s="655"/>
      <c r="CN33" s="655"/>
      <c r="CO33" s="655"/>
      <c r="CP33" s="655"/>
      <c r="CQ33" s="656"/>
      <c r="CR33" s="657">
        <v>11789889</v>
      </c>
      <c r="CS33" s="670"/>
      <c r="CT33" s="670"/>
      <c r="CU33" s="670"/>
      <c r="CV33" s="670"/>
      <c r="CW33" s="670"/>
      <c r="CX33" s="670"/>
      <c r="CY33" s="671"/>
      <c r="CZ33" s="660">
        <v>43.8</v>
      </c>
      <c r="DA33" s="672"/>
      <c r="DB33" s="672"/>
      <c r="DC33" s="673"/>
      <c r="DD33" s="663">
        <v>7026341</v>
      </c>
      <c r="DE33" s="670"/>
      <c r="DF33" s="670"/>
      <c r="DG33" s="670"/>
      <c r="DH33" s="670"/>
      <c r="DI33" s="670"/>
      <c r="DJ33" s="670"/>
      <c r="DK33" s="671"/>
      <c r="DL33" s="663">
        <v>5095239</v>
      </c>
      <c r="DM33" s="670"/>
      <c r="DN33" s="670"/>
      <c r="DO33" s="670"/>
      <c r="DP33" s="670"/>
      <c r="DQ33" s="670"/>
      <c r="DR33" s="670"/>
      <c r="DS33" s="670"/>
      <c r="DT33" s="670"/>
      <c r="DU33" s="670"/>
      <c r="DV33" s="671"/>
      <c r="DW33" s="660">
        <v>37.9</v>
      </c>
      <c r="DX33" s="672"/>
      <c r="DY33" s="672"/>
      <c r="DZ33" s="672"/>
      <c r="EA33" s="672"/>
      <c r="EB33" s="672"/>
      <c r="EC33" s="684"/>
    </row>
    <row r="34" spans="2:133" ht="11.25" customHeight="1" x14ac:dyDescent="0.15">
      <c r="B34" s="654" t="s">
        <v>322</v>
      </c>
      <c r="C34" s="655"/>
      <c r="D34" s="655"/>
      <c r="E34" s="655"/>
      <c r="F34" s="655"/>
      <c r="G34" s="655"/>
      <c r="H34" s="655"/>
      <c r="I34" s="655"/>
      <c r="J34" s="655"/>
      <c r="K34" s="655"/>
      <c r="L34" s="655"/>
      <c r="M34" s="655"/>
      <c r="N34" s="655"/>
      <c r="O34" s="655"/>
      <c r="P34" s="655"/>
      <c r="Q34" s="656"/>
      <c r="R34" s="657">
        <v>495865</v>
      </c>
      <c r="S34" s="658"/>
      <c r="T34" s="658"/>
      <c r="U34" s="658"/>
      <c r="V34" s="658"/>
      <c r="W34" s="658"/>
      <c r="X34" s="658"/>
      <c r="Y34" s="659"/>
      <c r="Z34" s="695">
        <v>1.8</v>
      </c>
      <c r="AA34" s="695"/>
      <c r="AB34" s="695"/>
      <c r="AC34" s="695"/>
      <c r="AD34" s="696" t="s">
        <v>129</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323</v>
      </c>
      <c r="CE34" s="655"/>
      <c r="CF34" s="655"/>
      <c r="CG34" s="655"/>
      <c r="CH34" s="655"/>
      <c r="CI34" s="655"/>
      <c r="CJ34" s="655"/>
      <c r="CK34" s="655"/>
      <c r="CL34" s="655"/>
      <c r="CM34" s="655"/>
      <c r="CN34" s="655"/>
      <c r="CO34" s="655"/>
      <c r="CP34" s="655"/>
      <c r="CQ34" s="656"/>
      <c r="CR34" s="657">
        <v>5371784</v>
      </c>
      <c r="CS34" s="658"/>
      <c r="CT34" s="658"/>
      <c r="CU34" s="658"/>
      <c r="CV34" s="658"/>
      <c r="CW34" s="658"/>
      <c r="CX34" s="658"/>
      <c r="CY34" s="659"/>
      <c r="CZ34" s="660">
        <v>19.899999999999999</v>
      </c>
      <c r="DA34" s="672"/>
      <c r="DB34" s="672"/>
      <c r="DC34" s="673"/>
      <c r="DD34" s="663">
        <v>2312811</v>
      </c>
      <c r="DE34" s="658"/>
      <c r="DF34" s="658"/>
      <c r="DG34" s="658"/>
      <c r="DH34" s="658"/>
      <c r="DI34" s="658"/>
      <c r="DJ34" s="658"/>
      <c r="DK34" s="659"/>
      <c r="DL34" s="663">
        <v>1681027</v>
      </c>
      <c r="DM34" s="658"/>
      <c r="DN34" s="658"/>
      <c r="DO34" s="658"/>
      <c r="DP34" s="658"/>
      <c r="DQ34" s="658"/>
      <c r="DR34" s="658"/>
      <c r="DS34" s="658"/>
      <c r="DT34" s="658"/>
      <c r="DU34" s="658"/>
      <c r="DV34" s="659"/>
      <c r="DW34" s="660">
        <v>12.5</v>
      </c>
      <c r="DX34" s="672"/>
      <c r="DY34" s="672"/>
      <c r="DZ34" s="672"/>
      <c r="EA34" s="672"/>
      <c r="EB34" s="672"/>
      <c r="EC34" s="684"/>
    </row>
    <row r="35" spans="2:133" ht="11.25" customHeight="1" x14ac:dyDescent="0.15">
      <c r="B35" s="654" t="s">
        <v>324</v>
      </c>
      <c r="C35" s="655"/>
      <c r="D35" s="655"/>
      <c r="E35" s="655"/>
      <c r="F35" s="655"/>
      <c r="G35" s="655"/>
      <c r="H35" s="655"/>
      <c r="I35" s="655"/>
      <c r="J35" s="655"/>
      <c r="K35" s="655"/>
      <c r="L35" s="655"/>
      <c r="M35" s="655"/>
      <c r="N35" s="655"/>
      <c r="O35" s="655"/>
      <c r="P35" s="655"/>
      <c r="Q35" s="656"/>
      <c r="R35" s="657">
        <v>2367982</v>
      </c>
      <c r="S35" s="658"/>
      <c r="T35" s="658"/>
      <c r="U35" s="658"/>
      <c r="V35" s="658"/>
      <c r="W35" s="658"/>
      <c r="X35" s="658"/>
      <c r="Y35" s="659"/>
      <c r="Z35" s="695">
        <v>8.5</v>
      </c>
      <c r="AA35" s="695"/>
      <c r="AB35" s="695"/>
      <c r="AC35" s="695"/>
      <c r="AD35" s="696" t="s">
        <v>241</v>
      </c>
      <c r="AE35" s="696"/>
      <c r="AF35" s="696"/>
      <c r="AG35" s="696"/>
      <c r="AH35" s="696"/>
      <c r="AI35" s="696"/>
      <c r="AJ35" s="696"/>
      <c r="AK35" s="696"/>
      <c r="AL35" s="660" t="s">
        <v>129</v>
      </c>
      <c r="AM35" s="661"/>
      <c r="AN35" s="661"/>
      <c r="AO35" s="697"/>
      <c r="AP35" s="222"/>
      <c r="AQ35" s="715" t="s">
        <v>325</v>
      </c>
      <c r="AR35" s="716"/>
      <c r="AS35" s="716"/>
      <c r="AT35" s="716"/>
      <c r="AU35" s="716"/>
      <c r="AV35" s="716"/>
      <c r="AW35" s="716"/>
      <c r="AX35" s="716"/>
      <c r="AY35" s="716"/>
      <c r="AZ35" s="716"/>
      <c r="BA35" s="716"/>
      <c r="BB35" s="716"/>
      <c r="BC35" s="716"/>
      <c r="BD35" s="716"/>
      <c r="BE35" s="716"/>
      <c r="BF35" s="717"/>
      <c r="BG35" s="715" t="s">
        <v>326</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54" t="s">
        <v>327</v>
      </c>
      <c r="CE35" s="655"/>
      <c r="CF35" s="655"/>
      <c r="CG35" s="655"/>
      <c r="CH35" s="655"/>
      <c r="CI35" s="655"/>
      <c r="CJ35" s="655"/>
      <c r="CK35" s="655"/>
      <c r="CL35" s="655"/>
      <c r="CM35" s="655"/>
      <c r="CN35" s="655"/>
      <c r="CO35" s="655"/>
      <c r="CP35" s="655"/>
      <c r="CQ35" s="656"/>
      <c r="CR35" s="657">
        <v>46399</v>
      </c>
      <c r="CS35" s="670"/>
      <c r="CT35" s="670"/>
      <c r="CU35" s="670"/>
      <c r="CV35" s="670"/>
      <c r="CW35" s="670"/>
      <c r="CX35" s="670"/>
      <c r="CY35" s="671"/>
      <c r="CZ35" s="660">
        <v>0.2</v>
      </c>
      <c r="DA35" s="672"/>
      <c r="DB35" s="672"/>
      <c r="DC35" s="673"/>
      <c r="DD35" s="663">
        <v>30302</v>
      </c>
      <c r="DE35" s="670"/>
      <c r="DF35" s="670"/>
      <c r="DG35" s="670"/>
      <c r="DH35" s="670"/>
      <c r="DI35" s="670"/>
      <c r="DJ35" s="670"/>
      <c r="DK35" s="671"/>
      <c r="DL35" s="663">
        <v>25992</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15">
      <c r="B36" s="654" t="s">
        <v>328</v>
      </c>
      <c r="C36" s="655"/>
      <c r="D36" s="655"/>
      <c r="E36" s="655"/>
      <c r="F36" s="655"/>
      <c r="G36" s="655"/>
      <c r="H36" s="655"/>
      <c r="I36" s="655"/>
      <c r="J36" s="655"/>
      <c r="K36" s="655"/>
      <c r="L36" s="655"/>
      <c r="M36" s="655"/>
      <c r="N36" s="655"/>
      <c r="O36" s="655"/>
      <c r="P36" s="655"/>
      <c r="Q36" s="656"/>
      <c r="R36" s="657">
        <v>669677</v>
      </c>
      <c r="S36" s="658"/>
      <c r="T36" s="658"/>
      <c r="U36" s="658"/>
      <c r="V36" s="658"/>
      <c r="W36" s="658"/>
      <c r="X36" s="658"/>
      <c r="Y36" s="659"/>
      <c r="Z36" s="695">
        <v>2.4</v>
      </c>
      <c r="AA36" s="695"/>
      <c r="AB36" s="695"/>
      <c r="AC36" s="695"/>
      <c r="AD36" s="696" t="s">
        <v>241</v>
      </c>
      <c r="AE36" s="696"/>
      <c r="AF36" s="696"/>
      <c r="AG36" s="696"/>
      <c r="AH36" s="696"/>
      <c r="AI36" s="696"/>
      <c r="AJ36" s="696"/>
      <c r="AK36" s="696"/>
      <c r="AL36" s="660" t="s">
        <v>129</v>
      </c>
      <c r="AM36" s="661"/>
      <c r="AN36" s="661"/>
      <c r="AO36" s="697"/>
      <c r="AP36" s="222"/>
      <c r="AQ36" s="706" t="s">
        <v>329</v>
      </c>
      <c r="AR36" s="707"/>
      <c r="AS36" s="707"/>
      <c r="AT36" s="707"/>
      <c r="AU36" s="707"/>
      <c r="AV36" s="707"/>
      <c r="AW36" s="707"/>
      <c r="AX36" s="707"/>
      <c r="AY36" s="708"/>
      <c r="AZ36" s="709">
        <v>3064041</v>
      </c>
      <c r="BA36" s="710"/>
      <c r="BB36" s="710"/>
      <c r="BC36" s="710"/>
      <c r="BD36" s="710"/>
      <c r="BE36" s="710"/>
      <c r="BF36" s="711"/>
      <c r="BG36" s="712" t="s">
        <v>330</v>
      </c>
      <c r="BH36" s="713"/>
      <c r="BI36" s="713"/>
      <c r="BJ36" s="713"/>
      <c r="BK36" s="713"/>
      <c r="BL36" s="713"/>
      <c r="BM36" s="713"/>
      <c r="BN36" s="713"/>
      <c r="BO36" s="713"/>
      <c r="BP36" s="713"/>
      <c r="BQ36" s="713"/>
      <c r="BR36" s="713"/>
      <c r="BS36" s="713"/>
      <c r="BT36" s="713"/>
      <c r="BU36" s="714"/>
      <c r="BV36" s="709">
        <v>105102</v>
      </c>
      <c r="BW36" s="710"/>
      <c r="BX36" s="710"/>
      <c r="BY36" s="710"/>
      <c r="BZ36" s="710"/>
      <c r="CA36" s="710"/>
      <c r="CB36" s="711"/>
      <c r="CD36" s="654" t="s">
        <v>331</v>
      </c>
      <c r="CE36" s="655"/>
      <c r="CF36" s="655"/>
      <c r="CG36" s="655"/>
      <c r="CH36" s="655"/>
      <c r="CI36" s="655"/>
      <c r="CJ36" s="655"/>
      <c r="CK36" s="655"/>
      <c r="CL36" s="655"/>
      <c r="CM36" s="655"/>
      <c r="CN36" s="655"/>
      <c r="CO36" s="655"/>
      <c r="CP36" s="655"/>
      <c r="CQ36" s="656"/>
      <c r="CR36" s="657">
        <v>3271784</v>
      </c>
      <c r="CS36" s="658"/>
      <c r="CT36" s="658"/>
      <c r="CU36" s="658"/>
      <c r="CV36" s="658"/>
      <c r="CW36" s="658"/>
      <c r="CX36" s="658"/>
      <c r="CY36" s="659"/>
      <c r="CZ36" s="660">
        <v>12.1</v>
      </c>
      <c r="DA36" s="672"/>
      <c r="DB36" s="672"/>
      <c r="DC36" s="673"/>
      <c r="DD36" s="663">
        <v>2554779</v>
      </c>
      <c r="DE36" s="658"/>
      <c r="DF36" s="658"/>
      <c r="DG36" s="658"/>
      <c r="DH36" s="658"/>
      <c r="DI36" s="658"/>
      <c r="DJ36" s="658"/>
      <c r="DK36" s="659"/>
      <c r="DL36" s="663">
        <v>1715939</v>
      </c>
      <c r="DM36" s="658"/>
      <c r="DN36" s="658"/>
      <c r="DO36" s="658"/>
      <c r="DP36" s="658"/>
      <c r="DQ36" s="658"/>
      <c r="DR36" s="658"/>
      <c r="DS36" s="658"/>
      <c r="DT36" s="658"/>
      <c r="DU36" s="658"/>
      <c r="DV36" s="659"/>
      <c r="DW36" s="660">
        <v>12.8</v>
      </c>
      <c r="DX36" s="672"/>
      <c r="DY36" s="672"/>
      <c r="DZ36" s="672"/>
      <c r="EA36" s="672"/>
      <c r="EB36" s="672"/>
      <c r="EC36" s="684"/>
    </row>
    <row r="37" spans="2:133" ht="11.25" customHeight="1" x14ac:dyDescent="0.15">
      <c r="B37" s="654" t="s">
        <v>332</v>
      </c>
      <c r="C37" s="655"/>
      <c r="D37" s="655"/>
      <c r="E37" s="655"/>
      <c r="F37" s="655"/>
      <c r="G37" s="655"/>
      <c r="H37" s="655"/>
      <c r="I37" s="655"/>
      <c r="J37" s="655"/>
      <c r="K37" s="655"/>
      <c r="L37" s="655"/>
      <c r="M37" s="655"/>
      <c r="N37" s="655"/>
      <c r="O37" s="655"/>
      <c r="P37" s="655"/>
      <c r="Q37" s="656"/>
      <c r="R37" s="657">
        <v>643950</v>
      </c>
      <c r="S37" s="658"/>
      <c r="T37" s="658"/>
      <c r="U37" s="658"/>
      <c r="V37" s="658"/>
      <c r="W37" s="658"/>
      <c r="X37" s="658"/>
      <c r="Y37" s="659"/>
      <c r="Z37" s="695">
        <v>2.2999999999999998</v>
      </c>
      <c r="AA37" s="695"/>
      <c r="AB37" s="695"/>
      <c r="AC37" s="695"/>
      <c r="AD37" s="696">
        <v>25443</v>
      </c>
      <c r="AE37" s="696"/>
      <c r="AF37" s="696"/>
      <c r="AG37" s="696"/>
      <c r="AH37" s="696"/>
      <c r="AI37" s="696"/>
      <c r="AJ37" s="696"/>
      <c r="AK37" s="696"/>
      <c r="AL37" s="660">
        <v>0.2</v>
      </c>
      <c r="AM37" s="661"/>
      <c r="AN37" s="661"/>
      <c r="AO37" s="697"/>
      <c r="AQ37" s="690" t="s">
        <v>333</v>
      </c>
      <c r="AR37" s="691"/>
      <c r="AS37" s="691"/>
      <c r="AT37" s="691"/>
      <c r="AU37" s="691"/>
      <c r="AV37" s="691"/>
      <c r="AW37" s="691"/>
      <c r="AX37" s="691"/>
      <c r="AY37" s="692"/>
      <c r="AZ37" s="657">
        <v>704055</v>
      </c>
      <c r="BA37" s="658"/>
      <c r="BB37" s="658"/>
      <c r="BC37" s="658"/>
      <c r="BD37" s="670"/>
      <c r="BE37" s="670"/>
      <c r="BF37" s="693"/>
      <c r="BG37" s="654" t="s">
        <v>334</v>
      </c>
      <c r="BH37" s="655"/>
      <c r="BI37" s="655"/>
      <c r="BJ37" s="655"/>
      <c r="BK37" s="655"/>
      <c r="BL37" s="655"/>
      <c r="BM37" s="655"/>
      <c r="BN37" s="655"/>
      <c r="BO37" s="655"/>
      <c r="BP37" s="655"/>
      <c r="BQ37" s="655"/>
      <c r="BR37" s="655"/>
      <c r="BS37" s="655"/>
      <c r="BT37" s="655"/>
      <c r="BU37" s="656"/>
      <c r="BV37" s="657">
        <v>35670</v>
      </c>
      <c r="BW37" s="658"/>
      <c r="BX37" s="658"/>
      <c r="BY37" s="658"/>
      <c r="BZ37" s="658"/>
      <c r="CA37" s="658"/>
      <c r="CB37" s="694"/>
      <c r="CD37" s="654" t="s">
        <v>335</v>
      </c>
      <c r="CE37" s="655"/>
      <c r="CF37" s="655"/>
      <c r="CG37" s="655"/>
      <c r="CH37" s="655"/>
      <c r="CI37" s="655"/>
      <c r="CJ37" s="655"/>
      <c r="CK37" s="655"/>
      <c r="CL37" s="655"/>
      <c r="CM37" s="655"/>
      <c r="CN37" s="655"/>
      <c r="CO37" s="655"/>
      <c r="CP37" s="655"/>
      <c r="CQ37" s="656"/>
      <c r="CR37" s="657">
        <v>798017</v>
      </c>
      <c r="CS37" s="670"/>
      <c r="CT37" s="670"/>
      <c r="CU37" s="670"/>
      <c r="CV37" s="670"/>
      <c r="CW37" s="670"/>
      <c r="CX37" s="670"/>
      <c r="CY37" s="671"/>
      <c r="CZ37" s="660">
        <v>3</v>
      </c>
      <c r="DA37" s="672"/>
      <c r="DB37" s="672"/>
      <c r="DC37" s="673"/>
      <c r="DD37" s="663">
        <v>797937</v>
      </c>
      <c r="DE37" s="670"/>
      <c r="DF37" s="670"/>
      <c r="DG37" s="670"/>
      <c r="DH37" s="670"/>
      <c r="DI37" s="670"/>
      <c r="DJ37" s="670"/>
      <c r="DK37" s="671"/>
      <c r="DL37" s="663">
        <v>743116</v>
      </c>
      <c r="DM37" s="670"/>
      <c r="DN37" s="670"/>
      <c r="DO37" s="670"/>
      <c r="DP37" s="670"/>
      <c r="DQ37" s="670"/>
      <c r="DR37" s="670"/>
      <c r="DS37" s="670"/>
      <c r="DT37" s="670"/>
      <c r="DU37" s="670"/>
      <c r="DV37" s="671"/>
      <c r="DW37" s="660">
        <v>5.5</v>
      </c>
      <c r="DX37" s="672"/>
      <c r="DY37" s="672"/>
      <c r="DZ37" s="672"/>
      <c r="EA37" s="672"/>
      <c r="EB37" s="672"/>
      <c r="EC37" s="684"/>
    </row>
    <row r="38" spans="2:133" ht="11.25" customHeight="1" x14ac:dyDescent="0.15">
      <c r="B38" s="654" t="s">
        <v>336</v>
      </c>
      <c r="C38" s="655"/>
      <c r="D38" s="655"/>
      <c r="E38" s="655"/>
      <c r="F38" s="655"/>
      <c r="G38" s="655"/>
      <c r="H38" s="655"/>
      <c r="I38" s="655"/>
      <c r="J38" s="655"/>
      <c r="K38" s="655"/>
      <c r="L38" s="655"/>
      <c r="M38" s="655"/>
      <c r="N38" s="655"/>
      <c r="O38" s="655"/>
      <c r="P38" s="655"/>
      <c r="Q38" s="656"/>
      <c r="R38" s="657">
        <v>2333110</v>
      </c>
      <c r="S38" s="658"/>
      <c r="T38" s="658"/>
      <c r="U38" s="658"/>
      <c r="V38" s="658"/>
      <c r="W38" s="658"/>
      <c r="X38" s="658"/>
      <c r="Y38" s="659"/>
      <c r="Z38" s="695">
        <v>8.4</v>
      </c>
      <c r="AA38" s="695"/>
      <c r="AB38" s="695"/>
      <c r="AC38" s="695"/>
      <c r="AD38" s="696" t="s">
        <v>241</v>
      </c>
      <c r="AE38" s="696"/>
      <c r="AF38" s="696"/>
      <c r="AG38" s="696"/>
      <c r="AH38" s="696"/>
      <c r="AI38" s="696"/>
      <c r="AJ38" s="696"/>
      <c r="AK38" s="696"/>
      <c r="AL38" s="660" t="s">
        <v>129</v>
      </c>
      <c r="AM38" s="661"/>
      <c r="AN38" s="661"/>
      <c r="AO38" s="697"/>
      <c r="AQ38" s="690" t="s">
        <v>337</v>
      </c>
      <c r="AR38" s="691"/>
      <c r="AS38" s="691"/>
      <c r="AT38" s="691"/>
      <c r="AU38" s="691"/>
      <c r="AV38" s="691"/>
      <c r="AW38" s="691"/>
      <c r="AX38" s="691"/>
      <c r="AY38" s="692"/>
      <c r="AZ38" s="657">
        <v>66522</v>
      </c>
      <c r="BA38" s="658"/>
      <c r="BB38" s="658"/>
      <c r="BC38" s="658"/>
      <c r="BD38" s="670"/>
      <c r="BE38" s="670"/>
      <c r="BF38" s="693"/>
      <c r="BG38" s="654" t="s">
        <v>338</v>
      </c>
      <c r="BH38" s="655"/>
      <c r="BI38" s="655"/>
      <c r="BJ38" s="655"/>
      <c r="BK38" s="655"/>
      <c r="BL38" s="655"/>
      <c r="BM38" s="655"/>
      <c r="BN38" s="655"/>
      <c r="BO38" s="655"/>
      <c r="BP38" s="655"/>
      <c r="BQ38" s="655"/>
      <c r="BR38" s="655"/>
      <c r="BS38" s="655"/>
      <c r="BT38" s="655"/>
      <c r="BU38" s="656"/>
      <c r="BV38" s="657">
        <v>6107</v>
      </c>
      <c r="BW38" s="658"/>
      <c r="BX38" s="658"/>
      <c r="BY38" s="658"/>
      <c r="BZ38" s="658"/>
      <c r="CA38" s="658"/>
      <c r="CB38" s="694"/>
      <c r="CD38" s="654" t="s">
        <v>339</v>
      </c>
      <c r="CE38" s="655"/>
      <c r="CF38" s="655"/>
      <c r="CG38" s="655"/>
      <c r="CH38" s="655"/>
      <c r="CI38" s="655"/>
      <c r="CJ38" s="655"/>
      <c r="CK38" s="655"/>
      <c r="CL38" s="655"/>
      <c r="CM38" s="655"/>
      <c r="CN38" s="655"/>
      <c r="CO38" s="655"/>
      <c r="CP38" s="655"/>
      <c r="CQ38" s="656"/>
      <c r="CR38" s="657">
        <v>2250847</v>
      </c>
      <c r="CS38" s="658"/>
      <c r="CT38" s="658"/>
      <c r="CU38" s="658"/>
      <c r="CV38" s="658"/>
      <c r="CW38" s="658"/>
      <c r="CX38" s="658"/>
      <c r="CY38" s="659"/>
      <c r="CZ38" s="660">
        <v>8.4</v>
      </c>
      <c r="DA38" s="672"/>
      <c r="DB38" s="672"/>
      <c r="DC38" s="673"/>
      <c r="DD38" s="663">
        <v>1828463</v>
      </c>
      <c r="DE38" s="658"/>
      <c r="DF38" s="658"/>
      <c r="DG38" s="658"/>
      <c r="DH38" s="658"/>
      <c r="DI38" s="658"/>
      <c r="DJ38" s="658"/>
      <c r="DK38" s="659"/>
      <c r="DL38" s="663">
        <v>1672281</v>
      </c>
      <c r="DM38" s="658"/>
      <c r="DN38" s="658"/>
      <c r="DO38" s="658"/>
      <c r="DP38" s="658"/>
      <c r="DQ38" s="658"/>
      <c r="DR38" s="658"/>
      <c r="DS38" s="658"/>
      <c r="DT38" s="658"/>
      <c r="DU38" s="658"/>
      <c r="DV38" s="659"/>
      <c r="DW38" s="660">
        <v>12.5</v>
      </c>
      <c r="DX38" s="672"/>
      <c r="DY38" s="672"/>
      <c r="DZ38" s="672"/>
      <c r="EA38" s="672"/>
      <c r="EB38" s="672"/>
      <c r="EC38" s="684"/>
    </row>
    <row r="39" spans="2:133" ht="11.25" customHeight="1" x14ac:dyDescent="0.15">
      <c r="B39" s="654" t="s">
        <v>340</v>
      </c>
      <c r="C39" s="655"/>
      <c r="D39" s="655"/>
      <c r="E39" s="655"/>
      <c r="F39" s="655"/>
      <c r="G39" s="655"/>
      <c r="H39" s="655"/>
      <c r="I39" s="655"/>
      <c r="J39" s="655"/>
      <c r="K39" s="655"/>
      <c r="L39" s="655"/>
      <c r="M39" s="655"/>
      <c r="N39" s="655"/>
      <c r="O39" s="655"/>
      <c r="P39" s="655"/>
      <c r="Q39" s="656"/>
      <c r="R39" s="657" t="s">
        <v>129</v>
      </c>
      <c r="S39" s="658"/>
      <c r="T39" s="658"/>
      <c r="U39" s="658"/>
      <c r="V39" s="658"/>
      <c r="W39" s="658"/>
      <c r="X39" s="658"/>
      <c r="Y39" s="659"/>
      <c r="Z39" s="695" t="s">
        <v>129</v>
      </c>
      <c r="AA39" s="695"/>
      <c r="AB39" s="695"/>
      <c r="AC39" s="695"/>
      <c r="AD39" s="696" t="s">
        <v>241</v>
      </c>
      <c r="AE39" s="696"/>
      <c r="AF39" s="696"/>
      <c r="AG39" s="696"/>
      <c r="AH39" s="696"/>
      <c r="AI39" s="696"/>
      <c r="AJ39" s="696"/>
      <c r="AK39" s="696"/>
      <c r="AL39" s="660" t="s">
        <v>129</v>
      </c>
      <c r="AM39" s="661"/>
      <c r="AN39" s="661"/>
      <c r="AO39" s="697"/>
      <c r="AQ39" s="690" t="s">
        <v>341</v>
      </c>
      <c r="AR39" s="691"/>
      <c r="AS39" s="691"/>
      <c r="AT39" s="691"/>
      <c r="AU39" s="691"/>
      <c r="AV39" s="691"/>
      <c r="AW39" s="691"/>
      <c r="AX39" s="691"/>
      <c r="AY39" s="692"/>
      <c r="AZ39" s="657">
        <v>42617</v>
      </c>
      <c r="BA39" s="658"/>
      <c r="BB39" s="658"/>
      <c r="BC39" s="658"/>
      <c r="BD39" s="670"/>
      <c r="BE39" s="670"/>
      <c r="BF39" s="693"/>
      <c r="BG39" s="654" t="s">
        <v>342</v>
      </c>
      <c r="BH39" s="655"/>
      <c r="BI39" s="655"/>
      <c r="BJ39" s="655"/>
      <c r="BK39" s="655"/>
      <c r="BL39" s="655"/>
      <c r="BM39" s="655"/>
      <c r="BN39" s="655"/>
      <c r="BO39" s="655"/>
      <c r="BP39" s="655"/>
      <c r="BQ39" s="655"/>
      <c r="BR39" s="655"/>
      <c r="BS39" s="655"/>
      <c r="BT39" s="655"/>
      <c r="BU39" s="656"/>
      <c r="BV39" s="657">
        <v>9413</v>
      </c>
      <c r="BW39" s="658"/>
      <c r="BX39" s="658"/>
      <c r="BY39" s="658"/>
      <c r="BZ39" s="658"/>
      <c r="CA39" s="658"/>
      <c r="CB39" s="694"/>
      <c r="CD39" s="654" t="s">
        <v>343</v>
      </c>
      <c r="CE39" s="655"/>
      <c r="CF39" s="655"/>
      <c r="CG39" s="655"/>
      <c r="CH39" s="655"/>
      <c r="CI39" s="655"/>
      <c r="CJ39" s="655"/>
      <c r="CK39" s="655"/>
      <c r="CL39" s="655"/>
      <c r="CM39" s="655"/>
      <c r="CN39" s="655"/>
      <c r="CO39" s="655"/>
      <c r="CP39" s="655"/>
      <c r="CQ39" s="656"/>
      <c r="CR39" s="657">
        <v>843975</v>
      </c>
      <c r="CS39" s="670"/>
      <c r="CT39" s="670"/>
      <c r="CU39" s="670"/>
      <c r="CV39" s="670"/>
      <c r="CW39" s="670"/>
      <c r="CX39" s="670"/>
      <c r="CY39" s="671"/>
      <c r="CZ39" s="660">
        <v>3.1</v>
      </c>
      <c r="DA39" s="672"/>
      <c r="DB39" s="672"/>
      <c r="DC39" s="673"/>
      <c r="DD39" s="663">
        <v>299986</v>
      </c>
      <c r="DE39" s="670"/>
      <c r="DF39" s="670"/>
      <c r="DG39" s="670"/>
      <c r="DH39" s="670"/>
      <c r="DI39" s="670"/>
      <c r="DJ39" s="670"/>
      <c r="DK39" s="671"/>
      <c r="DL39" s="663" t="s">
        <v>129</v>
      </c>
      <c r="DM39" s="670"/>
      <c r="DN39" s="670"/>
      <c r="DO39" s="670"/>
      <c r="DP39" s="670"/>
      <c r="DQ39" s="670"/>
      <c r="DR39" s="670"/>
      <c r="DS39" s="670"/>
      <c r="DT39" s="670"/>
      <c r="DU39" s="670"/>
      <c r="DV39" s="671"/>
      <c r="DW39" s="660" t="s">
        <v>129</v>
      </c>
      <c r="DX39" s="672"/>
      <c r="DY39" s="672"/>
      <c r="DZ39" s="672"/>
      <c r="EA39" s="672"/>
      <c r="EB39" s="672"/>
      <c r="EC39" s="684"/>
    </row>
    <row r="40" spans="2:133" ht="11.25" customHeight="1" x14ac:dyDescent="0.15">
      <c r="B40" s="654" t="s">
        <v>344</v>
      </c>
      <c r="C40" s="655"/>
      <c r="D40" s="655"/>
      <c r="E40" s="655"/>
      <c r="F40" s="655"/>
      <c r="G40" s="655"/>
      <c r="H40" s="655"/>
      <c r="I40" s="655"/>
      <c r="J40" s="655"/>
      <c r="K40" s="655"/>
      <c r="L40" s="655"/>
      <c r="M40" s="655"/>
      <c r="N40" s="655"/>
      <c r="O40" s="655"/>
      <c r="P40" s="655"/>
      <c r="Q40" s="656"/>
      <c r="R40" s="657">
        <v>192910</v>
      </c>
      <c r="S40" s="658"/>
      <c r="T40" s="658"/>
      <c r="U40" s="658"/>
      <c r="V40" s="658"/>
      <c r="W40" s="658"/>
      <c r="X40" s="658"/>
      <c r="Y40" s="659"/>
      <c r="Z40" s="695">
        <v>0.7</v>
      </c>
      <c r="AA40" s="695"/>
      <c r="AB40" s="695"/>
      <c r="AC40" s="695"/>
      <c r="AD40" s="696" t="s">
        <v>241</v>
      </c>
      <c r="AE40" s="696"/>
      <c r="AF40" s="696"/>
      <c r="AG40" s="696"/>
      <c r="AH40" s="696"/>
      <c r="AI40" s="696"/>
      <c r="AJ40" s="696"/>
      <c r="AK40" s="696"/>
      <c r="AL40" s="660" t="s">
        <v>129</v>
      </c>
      <c r="AM40" s="661"/>
      <c r="AN40" s="661"/>
      <c r="AO40" s="697"/>
      <c r="AQ40" s="690" t="s">
        <v>345</v>
      </c>
      <c r="AR40" s="691"/>
      <c r="AS40" s="691"/>
      <c r="AT40" s="691"/>
      <c r="AU40" s="691"/>
      <c r="AV40" s="691"/>
      <c r="AW40" s="691"/>
      <c r="AX40" s="691"/>
      <c r="AY40" s="692"/>
      <c r="AZ40" s="657">
        <v>15767</v>
      </c>
      <c r="BA40" s="658"/>
      <c r="BB40" s="658"/>
      <c r="BC40" s="658"/>
      <c r="BD40" s="670"/>
      <c r="BE40" s="670"/>
      <c r="BF40" s="693"/>
      <c r="BG40" s="698" t="s">
        <v>346</v>
      </c>
      <c r="BH40" s="699"/>
      <c r="BI40" s="699"/>
      <c r="BJ40" s="699"/>
      <c r="BK40" s="699"/>
      <c r="BL40" s="223"/>
      <c r="BM40" s="655" t="s">
        <v>347</v>
      </c>
      <c r="BN40" s="655"/>
      <c r="BO40" s="655"/>
      <c r="BP40" s="655"/>
      <c r="BQ40" s="655"/>
      <c r="BR40" s="655"/>
      <c r="BS40" s="655"/>
      <c r="BT40" s="655"/>
      <c r="BU40" s="656"/>
      <c r="BV40" s="657">
        <v>104</v>
      </c>
      <c r="BW40" s="658"/>
      <c r="BX40" s="658"/>
      <c r="BY40" s="658"/>
      <c r="BZ40" s="658"/>
      <c r="CA40" s="658"/>
      <c r="CB40" s="694"/>
      <c r="CD40" s="654" t="s">
        <v>348</v>
      </c>
      <c r="CE40" s="655"/>
      <c r="CF40" s="655"/>
      <c r="CG40" s="655"/>
      <c r="CH40" s="655"/>
      <c r="CI40" s="655"/>
      <c r="CJ40" s="655"/>
      <c r="CK40" s="655"/>
      <c r="CL40" s="655"/>
      <c r="CM40" s="655"/>
      <c r="CN40" s="655"/>
      <c r="CO40" s="655"/>
      <c r="CP40" s="655"/>
      <c r="CQ40" s="656"/>
      <c r="CR40" s="657">
        <v>5100</v>
      </c>
      <c r="CS40" s="658"/>
      <c r="CT40" s="658"/>
      <c r="CU40" s="658"/>
      <c r="CV40" s="658"/>
      <c r="CW40" s="658"/>
      <c r="CX40" s="658"/>
      <c r="CY40" s="659"/>
      <c r="CZ40" s="660">
        <v>0</v>
      </c>
      <c r="DA40" s="672"/>
      <c r="DB40" s="672"/>
      <c r="DC40" s="673"/>
      <c r="DD40" s="663" t="s">
        <v>129</v>
      </c>
      <c r="DE40" s="658"/>
      <c r="DF40" s="658"/>
      <c r="DG40" s="658"/>
      <c r="DH40" s="658"/>
      <c r="DI40" s="658"/>
      <c r="DJ40" s="658"/>
      <c r="DK40" s="659"/>
      <c r="DL40" s="663" t="s">
        <v>129</v>
      </c>
      <c r="DM40" s="658"/>
      <c r="DN40" s="658"/>
      <c r="DO40" s="658"/>
      <c r="DP40" s="658"/>
      <c r="DQ40" s="658"/>
      <c r="DR40" s="658"/>
      <c r="DS40" s="658"/>
      <c r="DT40" s="658"/>
      <c r="DU40" s="658"/>
      <c r="DV40" s="659"/>
      <c r="DW40" s="660" t="s">
        <v>129</v>
      </c>
      <c r="DX40" s="672"/>
      <c r="DY40" s="672"/>
      <c r="DZ40" s="672"/>
      <c r="EA40" s="672"/>
      <c r="EB40" s="672"/>
      <c r="EC40" s="684"/>
    </row>
    <row r="41" spans="2:133" ht="11.25" customHeight="1" x14ac:dyDescent="0.15">
      <c r="B41" s="638" t="s">
        <v>349</v>
      </c>
      <c r="C41" s="639"/>
      <c r="D41" s="639"/>
      <c r="E41" s="639"/>
      <c r="F41" s="639"/>
      <c r="G41" s="639"/>
      <c r="H41" s="639"/>
      <c r="I41" s="639"/>
      <c r="J41" s="639"/>
      <c r="K41" s="639"/>
      <c r="L41" s="639"/>
      <c r="M41" s="639"/>
      <c r="N41" s="639"/>
      <c r="O41" s="639"/>
      <c r="P41" s="639"/>
      <c r="Q41" s="640"/>
      <c r="R41" s="641">
        <v>27736676</v>
      </c>
      <c r="S41" s="682"/>
      <c r="T41" s="682"/>
      <c r="U41" s="682"/>
      <c r="V41" s="682"/>
      <c r="W41" s="682"/>
      <c r="X41" s="682"/>
      <c r="Y41" s="685"/>
      <c r="Z41" s="686">
        <v>100</v>
      </c>
      <c r="AA41" s="686"/>
      <c r="AB41" s="686"/>
      <c r="AC41" s="686"/>
      <c r="AD41" s="687">
        <v>13238603</v>
      </c>
      <c r="AE41" s="687"/>
      <c r="AF41" s="687"/>
      <c r="AG41" s="687"/>
      <c r="AH41" s="687"/>
      <c r="AI41" s="687"/>
      <c r="AJ41" s="687"/>
      <c r="AK41" s="687"/>
      <c r="AL41" s="644">
        <v>100</v>
      </c>
      <c r="AM41" s="688"/>
      <c r="AN41" s="688"/>
      <c r="AO41" s="689"/>
      <c r="AQ41" s="690" t="s">
        <v>350</v>
      </c>
      <c r="AR41" s="691"/>
      <c r="AS41" s="691"/>
      <c r="AT41" s="691"/>
      <c r="AU41" s="691"/>
      <c r="AV41" s="691"/>
      <c r="AW41" s="691"/>
      <c r="AX41" s="691"/>
      <c r="AY41" s="692"/>
      <c r="AZ41" s="657">
        <v>519088</v>
      </c>
      <c r="BA41" s="658"/>
      <c r="BB41" s="658"/>
      <c r="BC41" s="658"/>
      <c r="BD41" s="670"/>
      <c r="BE41" s="670"/>
      <c r="BF41" s="693"/>
      <c r="BG41" s="698"/>
      <c r="BH41" s="699"/>
      <c r="BI41" s="699"/>
      <c r="BJ41" s="699"/>
      <c r="BK41" s="699"/>
      <c r="BL41" s="223"/>
      <c r="BM41" s="655" t="s">
        <v>351</v>
      </c>
      <c r="BN41" s="655"/>
      <c r="BO41" s="655"/>
      <c r="BP41" s="655"/>
      <c r="BQ41" s="655"/>
      <c r="BR41" s="655"/>
      <c r="BS41" s="655"/>
      <c r="BT41" s="655"/>
      <c r="BU41" s="656"/>
      <c r="BV41" s="657" t="s">
        <v>241</v>
      </c>
      <c r="BW41" s="658"/>
      <c r="BX41" s="658"/>
      <c r="BY41" s="658"/>
      <c r="BZ41" s="658"/>
      <c r="CA41" s="658"/>
      <c r="CB41" s="694"/>
      <c r="CD41" s="654" t="s">
        <v>352</v>
      </c>
      <c r="CE41" s="655"/>
      <c r="CF41" s="655"/>
      <c r="CG41" s="655"/>
      <c r="CH41" s="655"/>
      <c r="CI41" s="655"/>
      <c r="CJ41" s="655"/>
      <c r="CK41" s="655"/>
      <c r="CL41" s="655"/>
      <c r="CM41" s="655"/>
      <c r="CN41" s="655"/>
      <c r="CO41" s="655"/>
      <c r="CP41" s="655"/>
      <c r="CQ41" s="656"/>
      <c r="CR41" s="657" t="s">
        <v>241</v>
      </c>
      <c r="CS41" s="670"/>
      <c r="CT41" s="670"/>
      <c r="CU41" s="670"/>
      <c r="CV41" s="670"/>
      <c r="CW41" s="670"/>
      <c r="CX41" s="670"/>
      <c r="CY41" s="671"/>
      <c r="CZ41" s="660" t="s">
        <v>129</v>
      </c>
      <c r="DA41" s="672"/>
      <c r="DB41" s="672"/>
      <c r="DC41" s="673"/>
      <c r="DD41" s="663" t="s">
        <v>129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353</v>
      </c>
      <c r="AR42" s="703"/>
      <c r="AS42" s="703"/>
      <c r="AT42" s="703"/>
      <c r="AU42" s="703"/>
      <c r="AV42" s="703"/>
      <c r="AW42" s="703"/>
      <c r="AX42" s="703"/>
      <c r="AY42" s="704"/>
      <c r="AZ42" s="641">
        <v>1715992</v>
      </c>
      <c r="BA42" s="682"/>
      <c r="BB42" s="682"/>
      <c r="BC42" s="682"/>
      <c r="BD42" s="642"/>
      <c r="BE42" s="642"/>
      <c r="BF42" s="705"/>
      <c r="BG42" s="700"/>
      <c r="BH42" s="701"/>
      <c r="BI42" s="701"/>
      <c r="BJ42" s="701"/>
      <c r="BK42" s="701"/>
      <c r="BL42" s="224"/>
      <c r="BM42" s="639" t="s">
        <v>354</v>
      </c>
      <c r="BN42" s="639"/>
      <c r="BO42" s="639"/>
      <c r="BP42" s="639"/>
      <c r="BQ42" s="639"/>
      <c r="BR42" s="639"/>
      <c r="BS42" s="639"/>
      <c r="BT42" s="639"/>
      <c r="BU42" s="640"/>
      <c r="BV42" s="641">
        <v>405</v>
      </c>
      <c r="BW42" s="682"/>
      <c r="BX42" s="682"/>
      <c r="BY42" s="682"/>
      <c r="BZ42" s="682"/>
      <c r="CA42" s="682"/>
      <c r="CB42" s="683"/>
      <c r="CD42" s="654" t="s">
        <v>355</v>
      </c>
      <c r="CE42" s="655"/>
      <c r="CF42" s="655"/>
      <c r="CG42" s="655"/>
      <c r="CH42" s="655"/>
      <c r="CI42" s="655"/>
      <c r="CJ42" s="655"/>
      <c r="CK42" s="655"/>
      <c r="CL42" s="655"/>
      <c r="CM42" s="655"/>
      <c r="CN42" s="655"/>
      <c r="CO42" s="655"/>
      <c r="CP42" s="655"/>
      <c r="CQ42" s="656"/>
      <c r="CR42" s="657">
        <v>3336696</v>
      </c>
      <c r="CS42" s="670"/>
      <c r="CT42" s="670"/>
      <c r="CU42" s="670"/>
      <c r="CV42" s="670"/>
      <c r="CW42" s="670"/>
      <c r="CX42" s="670"/>
      <c r="CY42" s="671"/>
      <c r="CZ42" s="660">
        <v>12.4</v>
      </c>
      <c r="DA42" s="672"/>
      <c r="DB42" s="672"/>
      <c r="DC42" s="673"/>
      <c r="DD42" s="663">
        <v>323108</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356</v>
      </c>
      <c r="CD43" s="654" t="s">
        <v>357</v>
      </c>
      <c r="CE43" s="655"/>
      <c r="CF43" s="655"/>
      <c r="CG43" s="655"/>
      <c r="CH43" s="655"/>
      <c r="CI43" s="655"/>
      <c r="CJ43" s="655"/>
      <c r="CK43" s="655"/>
      <c r="CL43" s="655"/>
      <c r="CM43" s="655"/>
      <c r="CN43" s="655"/>
      <c r="CO43" s="655"/>
      <c r="CP43" s="655"/>
      <c r="CQ43" s="656"/>
      <c r="CR43" s="657">
        <v>60370</v>
      </c>
      <c r="CS43" s="670"/>
      <c r="CT43" s="670"/>
      <c r="CU43" s="670"/>
      <c r="CV43" s="670"/>
      <c r="CW43" s="670"/>
      <c r="CX43" s="670"/>
      <c r="CY43" s="671"/>
      <c r="CZ43" s="660">
        <v>0.2</v>
      </c>
      <c r="DA43" s="672"/>
      <c r="DB43" s="672"/>
      <c r="DC43" s="673"/>
      <c r="DD43" s="663">
        <v>60370</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358</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359</v>
      </c>
      <c r="CG44" s="655"/>
      <c r="CH44" s="655"/>
      <c r="CI44" s="655"/>
      <c r="CJ44" s="655"/>
      <c r="CK44" s="655"/>
      <c r="CL44" s="655"/>
      <c r="CM44" s="655"/>
      <c r="CN44" s="655"/>
      <c r="CO44" s="655"/>
      <c r="CP44" s="655"/>
      <c r="CQ44" s="656"/>
      <c r="CR44" s="657">
        <v>3208475</v>
      </c>
      <c r="CS44" s="658"/>
      <c r="CT44" s="658"/>
      <c r="CU44" s="658"/>
      <c r="CV44" s="658"/>
      <c r="CW44" s="658"/>
      <c r="CX44" s="658"/>
      <c r="CY44" s="659"/>
      <c r="CZ44" s="660">
        <v>11.9</v>
      </c>
      <c r="DA44" s="661"/>
      <c r="DB44" s="661"/>
      <c r="DC44" s="662"/>
      <c r="DD44" s="663">
        <v>311530</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360</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361</v>
      </c>
      <c r="CG45" s="655"/>
      <c r="CH45" s="655"/>
      <c r="CI45" s="655"/>
      <c r="CJ45" s="655"/>
      <c r="CK45" s="655"/>
      <c r="CL45" s="655"/>
      <c r="CM45" s="655"/>
      <c r="CN45" s="655"/>
      <c r="CO45" s="655"/>
      <c r="CP45" s="655"/>
      <c r="CQ45" s="656"/>
      <c r="CR45" s="657">
        <v>1426398</v>
      </c>
      <c r="CS45" s="670"/>
      <c r="CT45" s="670"/>
      <c r="CU45" s="670"/>
      <c r="CV45" s="670"/>
      <c r="CW45" s="670"/>
      <c r="CX45" s="670"/>
      <c r="CY45" s="671"/>
      <c r="CZ45" s="660">
        <v>5.3</v>
      </c>
      <c r="DA45" s="672"/>
      <c r="DB45" s="672"/>
      <c r="DC45" s="673"/>
      <c r="DD45" s="663">
        <v>72806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362</v>
      </c>
      <c r="CG46" s="655"/>
      <c r="CH46" s="655"/>
      <c r="CI46" s="655"/>
      <c r="CJ46" s="655"/>
      <c r="CK46" s="655"/>
      <c r="CL46" s="655"/>
      <c r="CM46" s="655"/>
      <c r="CN46" s="655"/>
      <c r="CO46" s="655"/>
      <c r="CP46" s="655"/>
      <c r="CQ46" s="656"/>
      <c r="CR46" s="657">
        <v>1653787</v>
      </c>
      <c r="CS46" s="658"/>
      <c r="CT46" s="658"/>
      <c r="CU46" s="658"/>
      <c r="CV46" s="658"/>
      <c r="CW46" s="658"/>
      <c r="CX46" s="658"/>
      <c r="CY46" s="659"/>
      <c r="CZ46" s="660">
        <v>6.1</v>
      </c>
      <c r="DA46" s="661"/>
      <c r="DB46" s="661"/>
      <c r="DC46" s="662"/>
      <c r="DD46" s="663">
        <v>237276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363</v>
      </c>
      <c r="CG47" s="655"/>
      <c r="CH47" s="655"/>
      <c r="CI47" s="655"/>
      <c r="CJ47" s="655"/>
      <c r="CK47" s="655"/>
      <c r="CL47" s="655"/>
      <c r="CM47" s="655"/>
      <c r="CN47" s="655"/>
      <c r="CO47" s="655"/>
      <c r="CP47" s="655"/>
      <c r="CQ47" s="656"/>
      <c r="CR47" s="657">
        <v>128221</v>
      </c>
      <c r="CS47" s="670"/>
      <c r="CT47" s="670"/>
      <c r="CU47" s="670"/>
      <c r="CV47" s="670"/>
      <c r="CW47" s="670"/>
      <c r="CX47" s="670"/>
      <c r="CY47" s="671"/>
      <c r="CZ47" s="660">
        <v>0.5</v>
      </c>
      <c r="DA47" s="672"/>
      <c r="DB47" s="672"/>
      <c r="DC47" s="673"/>
      <c r="DD47" s="663">
        <v>11578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364</v>
      </c>
      <c r="CG48" s="655"/>
      <c r="CH48" s="655"/>
      <c r="CI48" s="655"/>
      <c r="CJ48" s="655"/>
      <c r="CK48" s="655"/>
      <c r="CL48" s="655"/>
      <c r="CM48" s="655"/>
      <c r="CN48" s="655"/>
      <c r="CO48" s="655"/>
      <c r="CP48" s="655"/>
      <c r="CQ48" s="656"/>
      <c r="CR48" s="657" t="s">
        <v>129</v>
      </c>
      <c r="CS48" s="658"/>
      <c r="CT48" s="658"/>
      <c r="CU48" s="658"/>
      <c r="CV48" s="658"/>
      <c r="CW48" s="658"/>
      <c r="CX48" s="658"/>
      <c r="CY48" s="659"/>
      <c r="CZ48" s="660" t="s">
        <v>241</v>
      </c>
      <c r="DA48" s="661"/>
      <c r="DB48" s="661"/>
      <c r="DC48" s="662"/>
      <c r="DD48" s="663" t="s">
        <v>129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365</v>
      </c>
      <c r="CE49" s="639"/>
      <c r="CF49" s="639"/>
      <c r="CG49" s="639"/>
      <c r="CH49" s="639"/>
      <c r="CI49" s="639"/>
      <c r="CJ49" s="639"/>
      <c r="CK49" s="639"/>
      <c r="CL49" s="639"/>
      <c r="CM49" s="639"/>
      <c r="CN49" s="639"/>
      <c r="CO49" s="639"/>
      <c r="CP49" s="639"/>
      <c r="CQ49" s="640"/>
      <c r="CR49" s="641">
        <v>26947278</v>
      </c>
      <c r="CS49" s="642"/>
      <c r="CT49" s="642"/>
      <c r="CU49" s="642"/>
      <c r="CV49" s="642"/>
      <c r="CW49" s="642"/>
      <c r="CX49" s="642"/>
      <c r="CY49" s="643"/>
      <c r="CZ49" s="644">
        <v>100</v>
      </c>
      <c r="DA49" s="645"/>
      <c r="DB49" s="645"/>
      <c r="DC49" s="646"/>
      <c r="DD49" s="647">
        <v>15317027</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pMwKh3GYYXoRt7zc/FUQcH9NhZ7KSgLyjLJ0JZsE2nzX+wLjL3UvCSLvK91v77/aJtnHFQnVaHO45lkcLMetNA==" saltValue="LaAFuvFwnMG8VRloVKsFr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5" t="s">
        <v>366</v>
      </c>
      <c r="B2" s="1125"/>
      <c r="C2" s="1125"/>
      <c r="D2" s="1125"/>
      <c r="E2" s="1125"/>
      <c r="F2" s="1125"/>
      <c r="G2" s="1125"/>
      <c r="H2" s="1125"/>
      <c r="I2" s="1125"/>
      <c r="J2" s="1125"/>
      <c r="K2" s="1125"/>
      <c r="L2" s="1125"/>
      <c r="M2" s="1125"/>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125"/>
      <c r="AM2" s="1125"/>
      <c r="AN2" s="1125"/>
      <c r="AO2" s="1125"/>
      <c r="AP2" s="1125"/>
      <c r="AQ2" s="1125"/>
      <c r="AR2" s="1125"/>
      <c r="AS2" s="1125"/>
      <c r="AT2" s="1125"/>
      <c r="AU2" s="1125"/>
      <c r="AV2" s="1125"/>
      <c r="AW2" s="1125"/>
      <c r="AX2" s="1125"/>
      <c r="AY2" s="1125"/>
      <c r="AZ2" s="1125"/>
      <c r="BA2" s="1125"/>
      <c r="BB2" s="1125"/>
      <c r="BC2" s="1125"/>
      <c r="BD2" s="1125"/>
      <c r="BE2" s="1125"/>
      <c r="BF2" s="1125"/>
      <c r="BG2" s="1125"/>
      <c r="BH2" s="1125"/>
      <c r="BI2" s="112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6" t="s">
        <v>367</v>
      </c>
      <c r="DK2" s="1127"/>
      <c r="DL2" s="1127"/>
      <c r="DM2" s="1127"/>
      <c r="DN2" s="1127"/>
      <c r="DO2" s="1128"/>
      <c r="DP2" s="228"/>
      <c r="DQ2" s="1126" t="s">
        <v>368</v>
      </c>
      <c r="DR2" s="1127"/>
      <c r="DS2" s="1127"/>
      <c r="DT2" s="1127"/>
      <c r="DU2" s="1127"/>
      <c r="DV2" s="1127"/>
      <c r="DW2" s="1127"/>
      <c r="DX2" s="1127"/>
      <c r="DY2" s="1127"/>
      <c r="DZ2" s="112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369</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370</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371</v>
      </c>
      <c r="B5" s="1032"/>
      <c r="C5" s="1032"/>
      <c r="D5" s="1032"/>
      <c r="E5" s="1032"/>
      <c r="F5" s="1032"/>
      <c r="G5" s="1032"/>
      <c r="H5" s="1032"/>
      <c r="I5" s="1032"/>
      <c r="J5" s="1032"/>
      <c r="K5" s="1032"/>
      <c r="L5" s="1032"/>
      <c r="M5" s="1032"/>
      <c r="N5" s="1032"/>
      <c r="O5" s="1032"/>
      <c r="P5" s="1033"/>
      <c r="Q5" s="1037" t="s">
        <v>372</v>
      </c>
      <c r="R5" s="1038"/>
      <c r="S5" s="1038"/>
      <c r="T5" s="1038"/>
      <c r="U5" s="1039"/>
      <c r="V5" s="1037" t="s">
        <v>373</v>
      </c>
      <c r="W5" s="1038"/>
      <c r="X5" s="1038"/>
      <c r="Y5" s="1038"/>
      <c r="Z5" s="1039"/>
      <c r="AA5" s="1037" t="s">
        <v>374</v>
      </c>
      <c r="AB5" s="1038"/>
      <c r="AC5" s="1038"/>
      <c r="AD5" s="1038"/>
      <c r="AE5" s="1038"/>
      <c r="AF5" s="1129" t="s">
        <v>375</v>
      </c>
      <c r="AG5" s="1038"/>
      <c r="AH5" s="1038"/>
      <c r="AI5" s="1038"/>
      <c r="AJ5" s="1051"/>
      <c r="AK5" s="1038" t="s">
        <v>376</v>
      </c>
      <c r="AL5" s="1038"/>
      <c r="AM5" s="1038"/>
      <c r="AN5" s="1038"/>
      <c r="AO5" s="1039"/>
      <c r="AP5" s="1037" t="s">
        <v>377</v>
      </c>
      <c r="AQ5" s="1038"/>
      <c r="AR5" s="1038"/>
      <c r="AS5" s="1038"/>
      <c r="AT5" s="1039"/>
      <c r="AU5" s="1037" t="s">
        <v>378</v>
      </c>
      <c r="AV5" s="1038"/>
      <c r="AW5" s="1038"/>
      <c r="AX5" s="1038"/>
      <c r="AY5" s="1051"/>
      <c r="AZ5" s="232"/>
      <c r="BA5" s="232"/>
      <c r="BB5" s="232"/>
      <c r="BC5" s="232"/>
      <c r="BD5" s="232"/>
      <c r="BE5" s="233"/>
      <c r="BF5" s="233"/>
      <c r="BG5" s="233"/>
      <c r="BH5" s="233"/>
      <c r="BI5" s="233"/>
      <c r="BJ5" s="233"/>
      <c r="BK5" s="233"/>
      <c r="BL5" s="233"/>
      <c r="BM5" s="233"/>
      <c r="BN5" s="233"/>
      <c r="BO5" s="233"/>
      <c r="BP5" s="233"/>
      <c r="BQ5" s="1031" t="s">
        <v>379</v>
      </c>
      <c r="BR5" s="1032"/>
      <c r="BS5" s="1032"/>
      <c r="BT5" s="1032"/>
      <c r="BU5" s="1032"/>
      <c r="BV5" s="1032"/>
      <c r="BW5" s="1032"/>
      <c r="BX5" s="1032"/>
      <c r="BY5" s="1032"/>
      <c r="BZ5" s="1032"/>
      <c r="CA5" s="1032"/>
      <c r="CB5" s="1032"/>
      <c r="CC5" s="1032"/>
      <c r="CD5" s="1032"/>
      <c r="CE5" s="1032"/>
      <c r="CF5" s="1032"/>
      <c r="CG5" s="1033"/>
      <c r="CH5" s="1037" t="s">
        <v>380</v>
      </c>
      <c r="CI5" s="1038"/>
      <c r="CJ5" s="1038"/>
      <c r="CK5" s="1038"/>
      <c r="CL5" s="1039"/>
      <c r="CM5" s="1037" t="s">
        <v>381</v>
      </c>
      <c r="CN5" s="1038"/>
      <c r="CO5" s="1038"/>
      <c r="CP5" s="1038"/>
      <c r="CQ5" s="1039"/>
      <c r="CR5" s="1037" t="s">
        <v>382</v>
      </c>
      <c r="CS5" s="1038"/>
      <c r="CT5" s="1038"/>
      <c r="CU5" s="1038"/>
      <c r="CV5" s="1039"/>
      <c r="CW5" s="1037" t="s">
        <v>383</v>
      </c>
      <c r="CX5" s="1038"/>
      <c r="CY5" s="1038"/>
      <c r="CZ5" s="1038"/>
      <c r="DA5" s="1039"/>
      <c r="DB5" s="1037" t="s">
        <v>384</v>
      </c>
      <c r="DC5" s="1038"/>
      <c r="DD5" s="1038"/>
      <c r="DE5" s="1038"/>
      <c r="DF5" s="1039"/>
      <c r="DG5" s="1119" t="s">
        <v>385</v>
      </c>
      <c r="DH5" s="1120"/>
      <c r="DI5" s="1120"/>
      <c r="DJ5" s="1120"/>
      <c r="DK5" s="1121"/>
      <c r="DL5" s="1119" t="s">
        <v>386</v>
      </c>
      <c r="DM5" s="1120"/>
      <c r="DN5" s="1120"/>
      <c r="DO5" s="1120"/>
      <c r="DP5" s="1121"/>
      <c r="DQ5" s="1037" t="s">
        <v>387</v>
      </c>
      <c r="DR5" s="1038"/>
      <c r="DS5" s="1038"/>
      <c r="DT5" s="1038"/>
      <c r="DU5" s="1039"/>
      <c r="DV5" s="1037" t="s">
        <v>378</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0"/>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2"/>
      <c r="DH6" s="1123"/>
      <c r="DI6" s="1123"/>
      <c r="DJ6" s="1123"/>
      <c r="DK6" s="1124"/>
      <c r="DL6" s="1122"/>
      <c r="DM6" s="1123"/>
      <c r="DN6" s="1123"/>
      <c r="DO6" s="1123"/>
      <c r="DP6" s="1124"/>
      <c r="DQ6" s="1040"/>
      <c r="DR6" s="1041"/>
      <c r="DS6" s="1041"/>
      <c r="DT6" s="1041"/>
      <c r="DU6" s="1042"/>
      <c r="DV6" s="1040"/>
      <c r="DW6" s="1041"/>
      <c r="DX6" s="1041"/>
      <c r="DY6" s="1041"/>
      <c r="DZ6" s="1052"/>
      <c r="EA6" s="234"/>
    </row>
    <row r="7" spans="1:131" s="235" customFormat="1" ht="26.25" customHeight="1" thickTop="1" x14ac:dyDescent="0.15">
      <c r="A7" s="236">
        <v>1</v>
      </c>
      <c r="B7" s="1083" t="s">
        <v>388</v>
      </c>
      <c r="C7" s="1084"/>
      <c r="D7" s="1084"/>
      <c r="E7" s="1084"/>
      <c r="F7" s="1084"/>
      <c r="G7" s="1084"/>
      <c r="H7" s="1084"/>
      <c r="I7" s="1084"/>
      <c r="J7" s="1084"/>
      <c r="K7" s="1084"/>
      <c r="L7" s="1084"/>
      <c r="M7" s="1084"/>
      <c r="N7" s="1084"/>
      <c r="O7" s="1084"/>
      <c r="P7" s="1085"/>
      <c r="Q7" s="1137">
        <v>28112</v>
      </c>
      <c r="R7" s="1138"/>
      <c r="S7" s="1138"/>
      <c r="T7" s="1138"/>
      <c r="U7" s="1138"/>
      <c r="V7" s="1138">
        <v>27323</v>
      </c>
      <c r="W7" s="1138"/>
      <c r="X7" s="1138"/>
      <c r="Y7" s="1138"/>
      <c r="Z7" s="1138"/>
      <c r="AA7" s="1138">
        <f>+Q7-V7</f>
        <v>789</v>
      </c>
      <c r="AB7" s="1138"/>
      <c r="AC7" s="1138"/>
      <c r="AD7" s="1138"/>
      <c r="AE7" s="1139"/>
      <c r="AF7" s="1140">
        <v>723</v>
      </c>
      <c r="AG7" s="1141"/>
      <c r="AH7" s="1141"/>
      <c r="AI7" s="1141"/>
      <c r="AJ7" s="1142"/>
      <c r="AK7" s="1143">
        <v>2368</v>
      </c>
      <c r="AL7" s="1144"/>
      <c r="AM7" s="1144"/>
      <c r="AN7" s="1144"/>
      <c r="AO7" s="1144"/>
      <c r="AP7" s="1144">
        <v>25596</v>
      </c>
      <c r="AQ7" s="1144"/>
      <c r="AR7" s="1144"/>
      <c r="AS7" s="1144"/>
      <c r="AT7" s="1144"/>
      <c r="AU7" s="1145"/>
      <c r="AV7" s="1145"/>
      <c r="AW7" s="1145"/>
      <c r="AX7" s="1145"/>
      <c r="AY7" s="1146"/>
      <c r="AZ7" s="232"/>
      <c r="BA7" s="232"/>
      <c r="BB7" s="232"/>
      <c r="BC7" s="232"/>
      <c r="BD7" s="232"/>
      <c r="BE7" s="233"/>
      <c r="BF7" s="233"/>
      <c r="BG7" s="233"/>
      <c r="BH7" s="233"/>
      <c r="BI7" s="233"/>
      <c r="BJ7" s="233"/>
      <c r="BK7" s="233"/>
      <c r="BL7" s="233"/>
      <c r="BM7" s="233"/>
      <c r="BN7" s="233"/>
      <c r="BO7" s="233"/>
      <c r="BP7" s="233"/>
      <c r="BQ7" s="236">
        <v>1</v>
      </c>
      <c r="BR7" s="237"/>
      <c r="BS7" s="1134" t="s">
        <v>588</v>
      </c>
      <c r="BT7" s="1135"/>
      <c r="BU7" s="1135"/>
      <c r="BV7" s="1135"/>
      <c r="BW7" s="1135"/>
      <c r="BX7" s="1135"/>
      <c r="BY7" s="1135"/>
      <c r="BZ7" s="1135"/>
      <c r="CA7" s="1135"/>
      <c r="CB7" s="1135"/>
      <c r="CC7" s="1135"/>
      <c r="CD7" s="1135"/>
      <c r="CE7" s="1135"/>
      <c r="CF7" s="1135"/>
      <c r="CG7" s="1147"/>
      <c r="CH7" s="1131">
        <v>-22</v>
      </c>
      <c r="CI7" s="1132"/>
      <c r="CJ7" s="1132"/>
      <c r="CK7" s="1132"/>
      <c r="CL7" s="1133"/>
      <c r="CM7" s="1131">
        <v>108</v>
      </c>
      <c r="CN7" s="1132"/>
      <c r="CO7" s="1132"/>
      <c r="CP7" s="1132"/>
      <c r="CQ7" s="1133"/>
      <c r="CR7" s="1131">
        <v>55</v>
      </c>
      <c r="CS7" s="1132"/>
      <c r="CT7" s="1132"/>
      <c r="CU7" s="1132"/>
      <c r="CV7" s="1133"/>
      <c r="CW7" s="1131" t="s">
        <v>575</v>
      </c>
      <c r="CX7" s="1132"/>
      <c r="CY7" s="1132"/>
      <c r="CZ7" s="1132"/>
      <c r="DA7" s="1133"/>
      <c r="DB7" s="1131" t="s">
        <v>575</v>
      </c>
      <c r="DC7" s="1132"/>
      <c r="DD7" s="1132"/>
      <c r="DE7" s="1132"/>
      <c r="DF7" s="1133"/>
      <c r="DG7" s="1131" t="s">
        <v>575</v>
      </c>
      <c r="DH7" s="1132"/>
      <c r="DI7" s="1132"/>
      <c r="DJ7" s="1132"/>
      <c r="DK7" s="1133"/>
      <c r="DL7" s="1131" t="s">
        <v>575</v>
      </c>
      <c r="DM7" s="1132"/>
      <c r="DN7" s="1132"/>
      <c r="DO7" s="1132"/>
      <c r="DP7" s="1133"/>
      <c r="DQ7" s="1131" t="s">
        <v>575</v>
      </c>
      <c r="DR7" s="1132"/>
      <c r="DS7" s="1132"/>
      <c r="DT7" s="1132"/>
      <c r="DU7" s="1133"/>
      <c r="DV7" s="1134"/>
      <c r="DW7" s="1135"/>
      <c r="DX7" s="1135"/>
      <c r="DY7" s="1135"/>
      <c r="DZ7" s="1136"/>
      <c r="EA7" s="234"/>
    </row>
    <row r="8" spans="1:131" s="235" customFormat="1" ht="26.25" customHeight="1" x14ac:dyDescent="0.15">
      <c r="A8" s="238">
        <v>2</v>
      </c>
      <c r="B8" s="1066" t="s">
        <v>389</v>
      </c>
      <c r="C8" s="1067"/>
      <c r="D8" s="1067"/>
      <c r="E8" s="1067"/>
      <c r="F8" s="1067"/>
      <c r="G8" s="1067"/>
      <c r="H8" s="1067"/>
      <c r="I8" s="1067"/>
      <c r="J8" s="1067"/>
      <c r="K8" s="1067"/>
      <c r="L8" s="1067"/>
      <c r="M8" s="1067"/>
      <c r="N8" s="1067"/>
      <c r="O8" s="1067"/>
      <c r="P8" s="1068"/>
      <c r="Q8" s="1074">
        <v>1120</v>
      </c>
      <c r="R8" s="1075"/>
      <c r="S8" s="1075"/>
      <c r="T8" s="1075"/>
      <c r="U8" s="1075"/>
      <c r="V8" s="1075">
        <v>1120</v>
      </c>
      <c r="W8" s="1075"/>
      <c r="X8" s="1075"/>
      <c r="Y8" s="1075"/>
      <c r="Z8" s="1075"/>
      <c r="AA8" s="1075">
        <f>+Q8-V8</f>
        <v>0</v>
      </c>
      <c r="AB8" s="1075"/>
      <c r="AC8" s="1075"/>
      <c r="AD8" s="1075"/>
      <c r="AE8" s="1076"/>
      <c r="AF8" s="1071" t="s">
        <v>129</v>
      </c>
      <c r="AG8" s="1072"/>
      <c r="AH8" s="1072"/>
      <c r="AI8" s="1072"/>
      <c r="AJ8" s="1073"/>
      <c r="AK8" s="1115">
        <v>301</v>
      </c>
      <c r="AL8" s="1116"/>
      <c r="AM8" s="1116"/>
      <c r="AN8" s="1116"/>
      <c r="AO8" s="1116"/>
      <c r="AP8" s="1116">
        <v>2157</v>
      </c>
      <c r="AQ8" s="1116"/>
      <c r="AR8" s="1116"/>
      <c r="AS8" s="1116"/>
      <c r="AT8" s="1116"/>
      <c r="AU8" s="1117"/>
      <c r="AV8" s="1117"/>
      <c r="AW8" s="1117"/>
      <c r="AX8" s="1117"/>
      <c r="AY8" s="1118"/>
      <c r="AZ8" s="232"/>
      <c r="BA8" s="232"/>
      <c r="BB8" s="232"/>
      <c r="BC8" s="232"/>
      <c r="BD8" s="232"/>
      <c r="BE8" s="233"/>
      <c r="BF8" s="233"/>
      <c r="BG8" s="233"/>
      <c r="BH8" s="233"/>
      <c r="BI8" s="233"/>
      <c r="BJ8" s="233"/>
      <c r="BK8" s="233"/>
      <c r="BL8" s="233"/>
      <c r="BM8" s="233"/>
      <c r="BN8" s="233"/>
      <c r="BO8" s="233"/>
      <c r="BP8" s="233"/>
      <c r="BQ8" s="238">
        <v>2</v>
      </c>
      <c r="BR8" s="239"/>
      <c r="BS8" s="1028" t="s">
        <v>589</v>
      </c>
      <c r="BT8" s="1029"/>
      <c r="BU8" s="1029"/>
      <c r="BV8" s="1029"/>
      <c r="BW8" s="1029"/>
      <c r="BX8" s="1029"/>
      <c r="BY8" s="1029"/>
      <c r="BZ8" s="1029"/>
      <c r="CA8" s="1029"/>
      <c r="CB8" s="1029"/>
      <c r="CC8" s="1029"/>
      <c r="CD8" s="1029"/>
      <c r="CE8" s="1029"/>
      <c r="CF8" s="1029"/>
      <c r="CG8" s="1050"/>
      <c r="CH8" s="1025">
        <v>2</v>
      </c>
      <c r="CI8" s="1026"/>
      <c r="CJ8" s="1026"/>
      <c r="CK8" s="1026"/>
      <c r="CL8" s="1027"/>
      <c r="CM8" s="1025">
        <v>102</v>
      </c>
      <c r="CN8" s="1026"/>
      <c r="CO8" s="1026"/>
      <c r="CP8" s="1026"/>
      <c r="CQ8" s="1027"/>
      <c r="CR8" s="1025">
        <v>14</v>
      </c>
      <c r="CS8" s="1026"/>
      <c r="CT8" s="1026"/>
      <c r="CU8" s="1026"/>
      <c r="CV8" s="1027"/>
      <c r="CW8" s="1025" t="s">
        <v>575</v>
      </c>
      <c r="CX8" s="1026"/>
      <c r="CY8" s="1026"/>
      <c r="CZ8" s="1026"/>
      <c r="DA8" s="1027"/>
      <c r="DB8" s="1025" t="s">
        <v>575</v>
      </c>
      <c r="DC8" s="1026"/>
      <c r="DD8" s="1026"/>
      <c r="DE8" s="1026"/>
      <c r="DF8" s="1027"/>
      <c r="DG8" s="1025" t="s">
        <v>575</v>
      </c>
      <c r="DH8" s="1026"/>
      <c r="DI8" s="1026"/>
      <c r="DJ8" s="1026"/>
      <c r="DK8" s="1027"/>
      <c r="DL8" s="1025" t="s">
        <v>575</v>
      </c>
      <c r="DM8" s="1026"/>
      <c r="DN8" s="1026"/>
      <c r="DO8" s="1026"/>
      <c r="DP8" s="1027"/>
      <c r="DQ8" s="1025" t="s">
        <v>575</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5"/>
      <c r="AL9" s="1116"/>
      <c r="AM9" s="1116"/>
      <c r="AN9" s="1116"/>
      <c r="AO9" s="1116"/>
      <c r="AP9" s="1116"/>
      <c r="AQ9" s="1116"/>
      <c r="AR9" s="1116"/>
      <c r="AS9" s="1116"/>
      <c r="AT9" s="1116"/>
      <c r="AU9" s="1117"/>
      <c r="AV9" s="1117"/>
      <c r="AW9" s="1117"/>
      <c r="AX9" s="1117"/>
      <c r="AY9" s="1118"/>
      <c r="AZ9" s="232"/>
      <c r="BA9" s="232"/>
      <c r="BB9" s="232"/>
      <c r="BC9" s="232"/>
      <c r="BD9" s="232"/>
      <c r="BE9" s="233"/>
      <c r="BF9" s="233"/>
      <c r="BG9" s="233"/>
      <c r="BH9" s="233"/>
      <c r="BI9" s="233"/>
      <c r="BJ9" s="233"/>
      <c r="BK9" s="233"/>
      <c r="BL9" s="233"/>
      <c r="BM9" s="233"/>
      <c r="BN9" s="233"/>
      <c r="BO9" s="233"/>
      <c r="BP9" s="233"/>
      <c r="BQ9" s="238">
        <v>3</v>
      </c>
      <c r="BR9" s="239"/>
      <c r="BS9" s="1028" t="s">
        <v>590</v>
      </c>
      <c r="BT9" s="1029"/>
      <c r="BU9" s="1029"/>
      <c r="BV9" s="1029"/>
      <c r="BW9" s="1029"/>
      <c r="BX9" s="1029"/>
      <c r="BY9" s="1029"/>
      <c r="BZ9" s="1029"/>
      <c r="CA9" s="1029"/>
      <c r="CB9" s="1029"/>
      <c r="CC9" s="1029"/>
      <c r="CD9" s="1029"/>
      <c r="CE9" s="1029"/>
      <c r="CF9" s="1029"/>
      <c r="CG9" s="1050"/>
      <c r="CH9" s="1025">
        <v>7</v>
      </c>
      <c r="CI9" s="1026"/>
      <c r="CJ9" s="1026"/>
      <c r="CK9" s="1026"/>
      <c r="CL9" s="1027"/>
      <c r="CM9" s="1025">
        <v>407</v>
      </c>
      <c r="CN9" s="1026"/>
      <c r="CO9" s="1026"/>
      <c r="CP9" s="1026"/>
      <c r="CQ9" s="1027"/>
      <c r="CR9" s="1025">
        <v>421</v>
      </c>
      <c r="CS9" s="1026"/>
      <c r="CT9" s="1026"/>
      <c r="CU9" s="1026"/>
      <c r="CV9" s="1027"/>
      <c r="CW9" s="1025" t="s">
        <v>575</v>
      </c>
      <c r="CX9" s="1026"/>
      <c r="CY9" s="1026"/>
      <c r="CZ9" s="1026"/>
      <c r="DA9" s="1027"/>
      <c r="DB9" s="1025" t="s">
        <v>575</v>
      </c>
      <c r="DC9" s="1026"/>
      <c r="DD9" s="1026"/>
      <c r="DE9" s="1026"/>
      <c r="DF9" s="1027"/>
      <c r="DG9" s="1025" t="s">
        <v>575</v>
      </c>
      <c r="DH9" s="1026"/>
      <c r="DI9" s="1026"/>
      <c r="DJ9" s="1026"/>
      <c r="DK9" s="1027"/>
      <c r="DL9" s="1025" t="s">
        <v>575</v>
      </c>
      <c r="DM9" s="1026"/>
      <c r="DN9" s="1026"/>
      <c r="DO9" s="1026"/>
      <c r="DP9" s="1027"/>
      <c r="DQ9" s="1025" t="s">
        <v>575</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5"/>
      <c r="AL10" s="1116"/>
      <c r="AM10" s="1116"/>
      <c r="AN10" s="1116"/>
      <c r="AO10" s="1116"/>
      <c r="AP10" s="1116"/>
      <c r="AQ10" s="1116"/>
      <c r="AR10" s="1116"/>
      <c r="AS10" s="1116"/>
      <c r="AT10" s="1116"/>
      <c r="AU10" s="1117"/>
      <c r="AV10" s="1117"/>
      <c r="AW10" s="1117"/>
      <c r="AX10" s="1117"/>
      <c r="AY10" s="1118"/>
      <c r="AZ10" s="232"/>
      <c r="BA10" s="232"/>
      <c r="BB10" s="232"/>
      <c r="BC10" s="232"/>
      <c r="BD10" s="232"/>
      <c r="BE10" s="233"/>
      <c r="BF10" s="233"/>
      <c r="BG10" s="233"/>
      <c r="BH10" s="233"/>
      <c r="BI10" s="233"/>
      <c r="BJ10" s="233"/>
      <c r="BK10" s="233"/>
      <c r="BL10" s="233"/>
      <c r="BM10" s="233"/>
      <c r="BN10" s="233"/>
      <c r="BO10" s="233"/>
      <c r="BP10" s="233"/>
      <c r="BQ10" s="238">
        <v>4</v>
      </c>
      <c r="BR10" s="239"/>
      <c r="BS10" s="1028" t="s">
        <v>591</v>
      </c>
      <c r="BT10" s="1029"/>
      <c r="BU10" s="1029"/>
      <c r="BV10" s="1029"/>
      <c r="BW10" s="1029"/>
      <c r="BX10" s="1029"/>
      <c r="BY10" s="1029"/>
      <c r="BZ10" s="1029"/>
      <c r="CA10" s="1029"/>
      <c r="CB10" s="1029"/>
      <c r="CC10" s="1029"/>
      <c r="CD10" s="1029"/>
      <c r="CE10" s="1029"/>
      <c r="CF10" s="1029"/>
      <c r="CG10" s="1050"/>
      <c r="CH10" s="1025">
        <v>-59</v>
      </c>
      <c r="CI10" s="1026"/>
      <c r="CJ10" s="1026"/>
      <c r="CK10" s="1026"/>
      <c r="CL10" s="1027"/>
      <c r="CM10" s="1025">
        <v>369</v>
      </c>
      <c r="CN10" s="1026"/>
      <c r="CO10" s="1026"/>
      <c r="CP10" s="1026"/>
      <c r="CQ10" s="1027"/>
      <c r="CR10" s="1025">
        <v>321</v>
      </c>
      <c r="CS10" s="1026"/>
      <c r="CT10" s="1026"/>
      <c r="CU10" s="1026"/>
      <c r="CV10" s="1027"/>
      <c r="CW10" s="1025" t="s">
        <v>575</v>
      </c>
      <c r="CX10" s="1026"/>
      <c r="CY10" s="1026"/>
      <c r="CZ10" s="1026"/>
      <c r="DA10" s="1027"/>
      <c r="DB10" s="1025" t="s">
        <v>575</v>
      </c>
      <c r="DC10" s="1026"/>
      <c r="DD10" s="1026"/>
      <c r="DE10" s="1026"/>
      <c r="DF10" s="1027"/>
      <c r="DG10" s="1025" t="s">
        <v>575</v>
      </c>
      <c r="DH10" s="1026"/>
      <c r="DI10" s="1026"/>
      <c r="DJ10" s="1026"/>
      <c r="DK10" s="1027"/>
      <c r="DL10" s="1025" t="s">
        <v>575</v>
      </c>
      <c r="DM10" s="1026"/>
      <c r="DN10" s="1026"/>
      <c r="DO10" s="1026"/>
      <c r="DP10" s="1027"/>
      <c r="DQ10" s="1025" t="s">
        <v>575</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5"/>
      <c r="AL11" s="1116"/>
      <c r="AM11" s="1116"/>
      <c r="AN11" s="1116"/>
      <c r="AO11" s="1116"/>
      <c r="AP11" s="1116"/>
      <c r="AQ11" s="1116"/>
      <c r="AR11" s="1116"/>
      <c r="AS11" s="1116"/>
      <c r="AT11" s="1116"/>
      <c r="AU11" s="1117"/>
      <c r="AV11" s="1117"/>
      <c r="AW11" s="1117"/>
      <c r="AX11" s="1117"/>
      <c r="AY11" s="1118"/>
      <c r="AZ11" s="232"/>
      <c r="BA11" s="232"/>
      <c r="BB11" s="232"/>
      <c r="BC11" s="232"/>
      <c r="BD11" s="232"/>
      <c r="BE11" s="233"/>
      <c r="BF11" s="233"/>
      <c r="BG11" s="233"/>
      <c r="BH11" s="233"/>
      <c r="BI11" s="233"/>
      <c r="BJ11" s="233"/>
      <c r="BK11" s="233"/>
      <c r="BL11" s="233"/>
      <c r="BM11" s="233"/>
      <c r="BN11" s="233"/>
      <c r="BO11" s="233"/>
      <c r="BP11" s="233"/>
      <c r="BQ11" s="238">
        <v>5</v>
      </c>
      <c r="BR11" s="239"/>
      <c r="BS11" s="1028" t="s">
        <v>592</v>
      </c>
      <c r="BT11" s="1029"/>
      <c r="BU11" s="1029"/>
      <c r="BV11" s="1029"/>
      <c r="BW11" s="1029"/>
      <c r="BX11" s="1029"/>
      <c r="BY11" s="1029"/>
      <c r="BZ11" s="1029"/>
      <c r="CA11" s="1029"/>
      <c r="CB11" s="1029"/>
      <c r="CC11" s="1029"/>
      <c r="CD11" s="1029"/>
      <c r="CE11" s="1029"/>
      <c r="CF11" s="1029"/>
      <c r="CG11" s="1050"/>
      <c r="CH11" s="1025">
        <v>21</v>
      </c>
      <c r="CI11" s="1026"/>
      <c r="CJ11" s="1026"/>
      <c r="CK11" s="1026"/>
      <c r="CL11" s="1027"/>
      <c r="CM11" s="1025">
        <v>35</v>
      </c>
      <c r="CN11" s="1026"/>
      <c r="CO11" s="1026"/>
      <c r="CP11" s="1026"/>
      <c r="CQ11" s="1027"/>
      <c r="CR11" s="1025">
        <v>5</v>
      </c>
      <c r="CS11" s="1026"/>
      <c r="CT11" s="1026"/>
      <c r="CU11" s="1026"/>
      <c r="CV11" s="1027"/>
      <c r="CW11" s="1025" t="s">
        <v>575</v>
      </c>
      <c r="CX11" s="1026"/>
      <c r="CY11" s="1026"/>
      <c r="CZ11" s="1026"/>
      <c r="DA11" s="1027"/>
      <c r="DB11" s="1025" t="s">
        <v>575</v>
      </c>
      <c r="DC11" s="1026"/>
      <c r="DD11" s="1026"/>
      <c r="DE11" s="1026"/>
      <c r="DF11" s="1027"/>
      <c r="DG11" s="1025" t="s">
        <v>575</v>
      </c>
      <c r="DH11" s="1026"/>
      <c r="DI11" s="1026"/>
      <c r="DJ11" s="1026"/>
      <c r="DK11" s="1027"/>
      <c r="DL11" s="1025" t="s">
        <v>575</v>
      </c>
      <c r="DM11" s="1026"/>
      <c r="DN11" s="1026"/>
      <c r="DO11" s="1026"/>
      <c r="DP11" s="1027"/>
      <c r="DQ11" s="1025" t="s">
        <v>575</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5"/>
      <c r="AL12" s="1116"/>
      <c r="AM12" s="1116"/>
      <c r="AN12" s="1116"/>
      <c r="AO12" s="1116"/>
      <c r="AP12" s="1116"/>
      <c r="AQ12" s="1116"/>
      <c r="AR12" s="1116"/>
      <c r="AS12" s="1116"/>
      <c r="AT12" s="1116"/>
      <c r="AU12" s="1117"/>
      <c r="AV12" s="1117"/>
      <c r="AW12" s="1117"/>
      <c r="AX12" s="1117"/>
      <c r="AY12" s="1118"/>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5"/>
      <c r="AL13" s="1116"/>
      <c r="AM13" s="1116"/>
      <c r="AN13" s="1116"/>
      <c r="AO13" s="1116"/>
      <c r="AP13" s="1116"/>
      <c r="AQ13" s="1116"/>
      <c r="AR13" s="1116"/>
      <c r="AS13" s="1116"/>
      <c r="AT13" s="1116"/>
      <c r="AU13" s="1117"/>
      <c r="AV13" s="1117"/>
      <c r="AW13" s="1117"/>
      <c r="AX13" s="1117"/>
      <c r="AY13" s="1118"/>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5"/>
      <c r="AL14" s="1116"/>
      <c r="AM14" s="1116"/>
      <c r="AN14" s="1116"/>
      <c r="AO14" s="1116"/>
      <c r="AP14" s="1116"/>
      <c r="AQ14" s="1116"/>
      <c r="AR14" s="1116"/>
      <c r="AS14" s="1116"/>
      <c r="AT14" s="1116"/>
      <c r="AU14" s="1117"/>
      <c r="AV14" s="1117"/>
      <c r="AW14" s="1117"/>
      <c r="AX14" s="1117"/>
      <c r="AY14" s="1118"/>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5"/>
      <c r="AL15" s="1116"/>
      <c r="AM15" s="1116"/>
      <c r="AN15" s="1116"/>
      <c r="AO15" s="1116"/>
      <c r="AP15" s="1116"/>
      <c r="AQ15" s="1116"/>
      <c r="AR15" s="1116"/>
      <c r="AS15" s="1116"/>
      <c r="AT15" s="1116"/>
      <c r="AU15" s="1117"/>
      <c r="AV15" s="1117"/>
      <c r="AW15" s="1117"/>
      <c r="AX15" s="1117"/>
      <c r="AY15" s="1118"/>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5"/>
      <c r="AL16" s="1116"/>
      <c r="AM16" s="1116"/>
      <c r="AN16" s="1116"/>
      <c r="AO16" s="1116"/>
      <c r="AP16" s="1116"/>
      <c r="AQ16" s="1116"/>
      <c r="AR16" s="1116"/>
      <c r="AS16" s="1116"/>
      <c r="AT16" s="1116"/>
      <c r="AU16" s="1117"/>
      <c r="AV16" s="1117"/>
      <c r="AW16" s="1117"/>
      <c r="AX16" s="1117"/>
      <c r="AY16" s="1118"/>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5"/>
      <c r="AL17" s="1116"/>
      <c r="AM17" s="1116"/>
      <c r="AN17" s="1116"/>
      <c r="AO17" s="1116"/>
      <c r="AP17" s="1116"/>
      <c r="AQ17" s="1116"/>
      <c r="AR17" s="1116"/>
      <c r="AS17" s="1116"/>
      <c r="AT17" s="1116"/>
      <c r="AU17" s="1117"/>
      <c r="AV17" s="1117"/>
      <c r="AW17" s="1117"/>
      <c r="AX17" s="1117"/>
      <c r="AY17" s="1118"/>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5"/>
      <c r="AL18" s="1116"/>
      <c r="AM18" s="1116"/>
      <c r="AN18" s="1116"/>
      <c r="AO18" s="1116"/>
      <c r="AP18" s="1116"/>
      <c r="AQ18" s="1116"/>
      <c r="AR18" s="1116"/>
      <c r="AS18" s="1116"/>
      <c r="AT18" s="1116"/>
      <c r="AU18" s="1117"/>
      <c r="AV18" s="1117"/>
      <c r="AW18" s="1117"/>
      <c r="AX18" s="1117"/>
      <c r="AY18" s="1118"/>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5"/>
      <c r="AL19" s="1116"/>
      <c r="AM19" s="1116"/>
      <c r="AN19" s="1116"/>
      <c r="AO19" s="1116"/>
      <c r="AP19" s="1116"/>
      <c r="AQ19" s="1116"/>
      <c r="AR19" s="1116"/>
      <c r="AS19" s="1116"/>
      <c r="AT19" s="1116"/>
      <c r="AU19" s="1117"/>
      <c r="AV19" s="1117"/>
      <c r="AW19" s="1117"/>
      <c r="AX19" s="1117"/>
      <c r="AY19" s="1118"/>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5"/>
      <c r="AL20" s="1116"/>
      <c r="AM20" s="1116"/>
      <c r="AN20" s="1116"/>
      <c r="AO20" s="1116"/>
      <c r="AP20" s="1116"/>
      <c r="AQ20" s="1116"/>
      <c r="AR20" s="1116"/>
      <c r="AS20" s="1116"/>
      <c r="AT20" s="1116"/>
      <c r="AU20" s="1117"/>
      <c r="AV20" s="1117"/>
      <c r="AW20" s="1117"/>
      <c r="AX20" s="1117"/>
      <c r="AY20" s="1118"/>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5"/>
      <c r="AL21" s="1116"/>
      <c r="AM21" s="1116"/>
      <c r="AN21" s="1116"/>
      <c r="AO21" s="1116"/>
      <c r="AP21" s="1116"/>
      <c r="AQ21" s="1116"/>
      <c r="AR21" s="1116"/>
      <c r="AS21" s="1116"/>
      <c r="AT21" s="1116"/>
      <c r="AU21" s="1117"/>
      <c r="AV21" s="1117"/>
      <c r="AW21" s="1117"/>
      <c r="AX21" s="1117"/>
      <c r="AY21" s="1118"/>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8"/>
      <c r="R22" s="1109"/>
      <c r="S22" s="1109"/>
      <c r="T22" s="1109"/>
      <c r="U22" s="1109"/>
      <c r="V22" s="1109"/>
      <c r="W22" s="1109"/>
      <c r="X22" s="1109"/>
      <c r="Y22" s="1109"/>
      <c r="Z22" s="1109"/>
      <c r="AA22" s="1109"/>
      <c r="AB22" s="1109"/>
      <c r="AC22" s="1109"/>
      <c r="AD22" s="1109"/>
      <c r="AE22" s="1110"/>
      <c r="AF22" s="1071"/>
      <c r="AG22" s="1072"/>
      <c r="AH22" s="1072"/>
      <c r="AI22" s="1072"/>
      <c r="AJ22" s="1073"/>
      <c r="AK22" s="1111"/>
      <c r="AL22" s="1112"/>
      <c r="AM22" s="1112"/>
      <c r="AN22" s="1112"/>
      <c r="AO22" s="1112"/>
      <c r="AP22" s="1112"/>
      <c r="AQ22" s="1112"/>
      <c r="AR22" s="1112"/>
      <c r="AS22" s="1112"/>
      <c r="AT22" s="1112"/>
      <c r="AU22" s="1113"/>
      <c r="AV22" s="1113"/>
      <c r="AW22" s="1113"/>
      <c r="AX22" s="1113"/>
      <c r="AY22" s="1114"/>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097">
        <v>27737</v>
      </c>
      <c r="R23" s="1098"/>
      <c r="S23" s="1098"/>
      <c r="T23" s="1098"/>
      <c r="U23" s="1098"/>
      <c r="V23" s="1097">
        <v>26947</v>
      </c>
      <c r="W23" s="1098"/>
      <c r="X23" s="1098"/>
      <c r="Y23" s="1098"/>
      <c r="Z23" s="1098"/>
      <c r="AA23" s="1097">
        <v>789</v>
      </c>
      <c r="AB23" s="1098"/>
      <c r="AC23" s="1098"/>
      <c r="AD23" s="1098"/>
      <c r="AE23" s="1098"/>
      <c r="AF23" s="1104">
        <v>723</v>
      </c>
      <c r="AG23" s="1098"/>
      <c r="AH23" s="1098"/>
      <c r="AI23" s="1098"/>
      <c r="AJ23" s="1105"/>
      <c r="AK23" s="1106"/>
      <c r="AL23" s="1107"/>
      <c r="AM23" s="1107"/>
      <c r="AN23" s="1107"/>
      <c r="AO23" s="1107"/>
      <c r="AP23" s="1097">
        <f>+AP7+AP8</f>
        <v>27753</v>
      </c>
      <c r="AQ23" s="1098"/>
      <c r="AR23" s="1098"/>
      <c r="AS23" s="1098"/>
      <c r="AT23" s="1098"/>
      <c r="AU23" s="1099"/>
      <c r="AV23" s="1099"/>
      <c r="AW23" s="1099"/>
      <c r="AX23" s="1099"/>
      <c r="AY23" s="1100"/>
      <c r="AZ23" s="1101" t="s">
        <v>129</v>
      </c>
      <c r="BA23" s="1102"/>
      <c r="BB23" s="1102"/>
      <c r="BC23" s="1102"/>
      <c r="BD23" s="1103"/>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371</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378</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5805</v>
      </c>
      <c r="R28" s="1087"/>
      <c r="S28" s="1087"/>
      <c r="T28" s="1087"/>
      <c r="U28" s="1087"/>
      <c r="V28" s="1087">
        <v>5700</v>
      </c>
      <c r="W28" s="1087"/>
      <c r="X28" s="1087"/>
      <c r="Y28" s="1087"/>
      <c r="Z28" s="1087"/>
      <c r="AA28" s="1087">
        <f>+Q28-V28</f>
        <v>105</v>
      </c>
      <c r="AB28" s="1087"/>
      <c r="AC28" s="1087"/>
      <c r="AD28" s="1087"/>
      <c r="AE28" s="1088"/>
      <c r="AF28" s="1089">
        <v>105</v>
      </c>
      <c r="AG28" s="1087"/>
      <c r="AH28" s="1087"/>
      <c r="AI28" s="1087"/>
      <c r="AJ28" s="1090"/>
      <c r="AK28" s="1078">
        <v>521</v>
      </c>
      <c r="AL28" s="1079"/>
      <c r="AM28" s="1079"/>
      <c r="AN28" s="1079"/>
      <c r="AO28" s="1079"/>
      <c r="AP28" s="1079">
        <v>36</v>
      </c>
      <c r="AQ28" s="1079"/>
      <c r="AR28" s="1079"/>
      <c r="AS28" s="1079"/>
      <c r="AT28" s="1079"/>
      <c r="AU28" s="1079">
        <v>11</v>
      </c>
      <c r="AV28" s="1079"/>
      <c r="AW28" s="1079"/>
      <c r="AX28" s="1079"/>
      <c r="AY28" s="1079"/>
      <c r="AZ28" s="1080" t="s">
        <v>575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5563</v>
      </c>
      <c r="R29" s="1075"/>
      <c r="S29" s="1075"/>
      <c r="T29" s="1075"/>
      <c r="U29" s="1075"/>
      <c r="V29" s="1075">
        <v>5395</v>
      </c>
      <c r="W29" s="1075"/>
      <c r="X29" s="1075"/>
      <c r="Y29" s="1075"/>
      <c r="Z29" s="1075"/>
      <c r="AA29" s="1075">
        <f>+Q29-V29</f>
        <v>168</v>
      </c>
      <c r="AB29" s="1075"/>
      <c r="AC29" s="1075"/>
      <c r="AD29" s="1075"/>
      <c r="AE29" s="1076"/>
      <c r="AF29" s="1071">
        <v>168</v>
      </c>
      <c r="AG29" s="1072"/>
      <c r="AH29" s="1072"/>
      <c r="AI29" s="1072"/>
      <c r="AJ29" s="1073"/>
      <c r="AK29" s="1016">
        <v>829</v>
      </c>
      <c r="AL29" s="1007"/>
      <c r="AM29" s="1007"/>
      <c r="AN29" s="1007"/>
      <c r="AO29" s="1007"/>
      <c r="AP29" s="1007" t="s">
        <v>575</v>
      </c>
      <c r="AQ29" s="1007"/>
      <c r="AR29" s="1007"/>
      <c r="AS29" s="1007"/>
      <c r="AT29" s="1007"/>
      <c r="AU29" s="1007" t="s">
        <v>575</v>
      </c>
      <c r="AV29" s="1007"/>
      <c r="AW29" s="1007"/>
      <c r="AX29" s="1007"/>
      <c r="AY29" s="1007"/>
      <c r="AZ29" s="1077" t="s">
        <v>575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829</v>
      </c>
      <c r="R30" s="1075"/>
      <c r="S30" s="1075"/>
      <c r="T30" s="1075"/>
      <c r="U30" s="1075"/>
      <c r="V30" s="1075">
        <v>787</v>
      </c>
      <c r="W30" s="1075"/>
      <c r="X30" s="1075"/>
      <c r="Y30" s="1075"/>
      <c r="Z30" s="1075"/>
      <c r="AA30" s="1075">
        <f t="shared" ref="AA30:AA34" si="0">+Q30-V30</f>
        <v>42</v>
      </c>
      <c r="AB30" s="1075"/>
      <c r="AC30" s="1075"/>
      <c r="AD30" s="1075"/>
      <c r="AE30" s="1076"/>
      <c r="AF30" s="1071">
        <v>42</v>
      </c>
      <c r="AG30" s="1072"/>
      <c r="AH30" s="1072"/>
      <c r="AI30" s="1072"/>
      <c r="AJ30" s="1073"/>
      <c r="AK30" s="1016">
        <v>222</v>
      </c>
      <c r="AL30" s="1007"/>
      <c r="AM30" s="1007"/>
      <c r="AN30" s="1007"/>
      <c r="AO30" s="1007"/>
      <c r="AP30" s="1007" t="s">
        <v>575</v>
      </c>
      <c r="AQ30" s="1007"/>
      <c r="AR30" s="1007"/>
      <c r="AS30" s="1007"/>
      <c r="AT30" s="1007"/>
      <c r="AU30" s="1007" t="s">
        <v>575</v>
      </c>
      <c r="AV30" s="1007"/>
      <c r="AW30" s="1007"/>
      <c r="AX30" s="1007"/>
      <c r="AY30" s="1007"/>
      <c r="AZ30" s="1077" t="s">
        <v>575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1082</v>
      </c>
      <c r="R31" s="1075"/>
      <c r="S31" s="1075"/>
      <c r="T31" s="1075"/>
      <c r="U31" s="1075"/>
      <c r="V31" s="1075">
        <v>1099</v>
      </c>
      <c r="W31" s="1075"/>
      <c r="X31" s="1075"/>
      <c r="Y31" s="1075"/>
      <c r="Z31" s="1075"/>
      <c r="AA31" s="1075">
        <f t="shared" si="0"/>
        <v>-17</v>
      </c>
      <c r="AB31" s="1075"/>
      <c r="AC31" s="1075"/>
      <c r="AD31" s="1075"/>
      <c r="AE31" s="1076"/>
      <c r="AF31" s="1071">
        <v>45</v>
      </c>
      <c r="AG31" s="1072"/>
      <c r="AH31" s="1072"/>
      <c r="AI31" s="1072"/>
      <c r="AJ31" s="1073"/>
      <c r="AK31" s="1016">
        <v>706</v>
      </c>
      <c r="AL31" s="1007"/>
      <c r="AM31" s="1007"/>
      <c r="AN31" s="1007"/>
      <c r="AO31" s="1007"/>
      <c r="AP31" s="1007">
        <v>11789</v>
      </c>
      <c r="AQ31" s="1007"/>
      <c r="AR31" s="1007"/>
      <c r="AS31" s="1007"/>
      <c r="AT31" s="1007"/>
      <c r="AU31" s="1007">
        <v>10126</v>
      </c>
      <c r="AV31" s="1007"/>
      <c r="AW31" s="1007"/>
      <c r="AX31" s="1007"/>
      <c r="AY31" s="1007"/>
      <c r="AZ31" s="1077" t="s">
        <v>575</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100</v>
      </c>
      <c r="R32" s="1075"/>
      <c r="S32" s="1075"/>
      <c r="T32" s="1075"/>
      <c r="U32" s="1075"/>
      <c r="V32" s="1075">
        <v>98</v>
      </c>
      <c r="W32" s="1075"/>
      <c r="X32" s="1075"/>
      <c r="Y32" s="1075"/>
      <c r="Z32" s="1075"/>
      <c r="AA32" s="1075">
        <f t="shared" si="0"/>
        <v>2</v>
      </c>
      <c r="AB32" s="1075"/>
      <c r="AC32" s="1075"/>
      <c r="AD32" s="1075"/>
      <c r="AE32" s="1076"/>
      <c r="AF32" s="1071">
        <v>78</v>
      </c>
      <c r="AG32" s="1072"/>
      <c r="AH32" s="1072"/>
      <c r="AI32" s="1072"/>
      <c r="AJ32" s="1073"/>
      <c r="AK32" s="1016">
        <v>43</v>
      </c>
      <c r="AL32" s="1007"/>
      <c r="AM32" s="1007"/>
      <c r="AN32" s="1007"/>
      <c r="AO32" s="1007"/>
      <c r="AP32" s="1007">
        <v>115</v>
      </c>
      <c r="AQ32" s="1007"/>
      <c r="AR32" s="1007"/>
      <c r="AS32" s="1007"/>
      <c r="AT32" s="1007"/>
      <c r="AU32" s="1007">
        <v>52</v>
      </c>
      <c r="AV32" s="1007"/>
      <c r="AW32" s="1007"/>
      <c r="AX32" s="1007"/>
      <c r="AY32" s="1007"/>
      <c r="AZ32" s="1077" t="s">
        <v>575</v>
      </c>
      <c r="BA32" s="1077"/>
      <c r="BB32" s="1077"/>
      <c r="BC32" s="1077"/>
      <c r="BD32" s="1077"/>
      <c r="BE32" s="1008" t="s">
        <v>407</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409</v>
      </c>
      <c r="C33" s="1067"/>
      <c r="D33" s="1067"/>
      <c r="E33" s="1067"/>
      <c r="F33" s="1067"/>
      <c r="G33" s="1067"/>
      <c r="H33" s="1067"/>
      <c r="I33" s="1067"/>
      <c r="J33" s="1067"/>
      <c r="K33" s="1067"/>
      <c r="L33" s="1067"/>
      <c r="M33" s="1067"/>
      <c r="N33" s="1067"/>
      <c r="O33" s="1067"/>
      <c r="P33" s="1068"/>
      <c r="Q33" s="1074">
        <v>35</v>
      </c>
      <c r="R33" s="1075"/>
      <c r="S33" s="1075"/>
      <c r="T33" s="1075"/>
      <c r="U33" s="1075"/>
      <c r="V33" s="1075">
        <v>35</v>
      </c>
      <c r="W33" s="1075"/>
      <c r="X33" s="1075"/>
      <c r="Y33" s="1075"/>
      <c r="Z33" s="1075"/>
      <c r="AA33" s="1075">
        <f t="shared" si="0"/>
        <v>0</v>
      </c>
      <c r="AB33" s="1075"/>
      <c r="AC33" s="1075"/>
      <c r="AD33" s="1075"/>
      <c r="AE33" s="1076"/>
      <c r="AF33" s="1071">
        <v>25</v>
      </c>
      <c r="AG33" s="1072"/>
      <c r="AH33" s="1072"/>
      <c r="AI33" s="1072"/>
      <c r="AJ33" s="1073"/>
      <c r="AK33" s="1016" t="s">
        <v>575</v>
      </c>
      <c r="AL33" s="1007"/>
      <c r="AM33" s="1007"/>
      <c r="AN33" s="1007"/>
      <c r="AO33" s="1007"/>
      <c r="AP33" s="1007" t="s">
        <v>575</v>
      </c>
      <c r="AQ33" s="1007"/>
      <c r="AR33" s="1007"/>
      <c r="AS33" s="1007"/>
      <c r="AT33" s="1007"/>
      <c r="AU33" s="1007" t="s">
        <v>575</v>
      </c>
      <c r="AV33" s="1007"/>
      <c r="AW33" s="1007"/>
      <c r="AX33" s="1007"/>
      <c r="AY33" s="1007"/>
      <c r="AZ33" s="1077" t="s">
        <v>575</v>
      </c>
      <c r="BA33" s="1077"/>
      <c r="BB33" s="1077"/>
      <c r="BC33" s="1077"/>
      <c r="BD33" s="1077"/>
      <c r="BE33" s="1008" t="s">
        <v>407</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410</v>
      </c>
      <c r="C34" s="1067"/>
      <c r="D34" s="1067"/>
      <c r="E34" s="1067"/>
      <c r="F34" s="1067"/>
      <c r="G34" s="1067"/>
      <c r="H34" s="1067"/>
      <c r="I34" s="1067"/>
      <c r="J34" s="1067"/>
      <c r="K34" s="1067"/>
      <c r="L34" s="1067"/>
      <c r="M34" s="1067"/>
      <c r="N34" s="1067"/>
      <c r="O34" s="1067"/>
      <c r="P34" s="1068"/>
      <c r="Q34" s="1074">
        <v>65</v>
      </c>
      <c r="R34" s="1075"/>
      <c r="S34" s="1075"/>
      <c r="T34" s="1075"/>
      <c r="U34" s="1075"/>
      <c r="V34" s="1075">
        <v>101</v>
      </c>
      <c r="W34" s="1075"/>
      <c r="X34" s="1075"/>
      <c r="Y34" s="1075"/>
      <c r="Z34" s="1075"/>
      <c r="AA34" s="1075">
        <f t="shared" si="0"/>
        <v>-36</v>
      </c>
      <c r="AB34" s="1075"/>
      <c r="AC34" s="1075"/>
      <c r="AD34" s="1075"/>
      <c r="AE34" s="1076"/>
      <c r="AF34" s="1071">
        <v>1113</v>
      </c>
      <c r="AG34" s="1072"/>
      <c r="AH34" s="1072"/>
      <c r="AI34" s="1072"/>
      <c r="AJ34" s="1073"/>
      <c r="AK34" s="1016" t="s">
        <v>575</v>
      </c>
      <c r="AL34" s="1007"/>
      <c r="AM34" s="1007"/>
      <c r="AN34" s="1007"/>
      <c r="AO34" s="1007"/>
      <c r="AP34" s="1007" t="s">
        <v>575</v>
      </c>
      <c r="AQ34" s="1007"/>
      <c r="AR34" s="1007"/>
      <c r="AS34" s="1007"/>
      <c r="AT34" s="1007"/>
      <c r="AU34" s="1007" t="s">
        <v>575</v>
      </c>
      <c r="AV34" s="1007"/>
      <c r="AW34" s="1007"/>
      <c r="AX34" s="1007"/>
      <c r="AY34" s="1007"/>
      <c r="AZ34" s="1077" t="s">
        <v>575</v>
      </c>
      <c r="BA34" s="1077"/>
      <c r="BB34" s="1077"/>
      <c r="BC34" s="1077"/>
      <c r="BD34" s="1077"/>
      <c r="BE34" s="1008" t="s">
        <v>407</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411</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412</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1576</v>
      </c>
      <c r="AG63" s="995"/>
      <c r="AH63" s="995"/>
      <c r="AI63" s="995"/>
      <c r="AJ63" s="1058"/>
      <c r="AK63" s="1059"/>
      <c r="AL63" s="999"/>
      <c r="AM63" s="999"/>
      <c r="AN63" s="999"/>
      <c r="AO63" s="999"/>
      <c r="AP63" s="995">
        <f>+AP28+AP31+AP32</f>
        <v>11940</v>
      </c>
      <c r="AQ63" s="995"/>
      <c r="AR63" s="995"/>
      <c r="AS63" s="995"/>
      <c r="AT63" s="995"/>
      <c r="AU63" s="995">
        <f>+AU28+AU31+AU32</f>
        <v>10189</v>
      </c>
      <c r="AV63" s="995"/>
      <c r="AW63" s="995"/>
      <c r="AX63" s="995"/>
      <c r="AY63" s="995"/>
      <c r="AZ63" s="1053"/>
      <c r="BA63" s="1053"/>
      <c r="BB63" s="1053"/>
      <c r="BC63" s="1053"/>
      <c r="BD63" s="1053"/>
      <c r="BE63" s="996"/>
      <c r="BF63" s="996"/>
      <c r="BG63" s="996"/>
      <c r="BH63" s="996"/>
      <c r="BI63" s="997"/>
      <c r="BJ63" s="1054" t="s">
        <v>413</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415</v>
      </c>
      <c r="B66" s="1032"/>
      <c r="C66" s="1032"/>
      <c r="D66" s="1032"/>
      <c r="E66" s="1032"/>
      <c r="F66" s="1032"/>
      <c r="G66" s="1032"/>
      <c r="H66" s="1032"/>
      <c r="I66" s="1032"/>
      <c r="J66" s="1032"/>
      <c r="K66" s="1032"/>
      <c r="L66" s="1032"/>
      <c r="M66" s="1032"/>
      <c r="N66" s="1032"/>
      <c r="O66" s="1032"/>
      <c r="P66" s="1033"/>
      <c r="Q66" s="1037" t="s">
        <v>395</v>
      </c>
      <c r="R66" s="1038"/>
      <c r="S66" s="1038"/>
      <c r="T66" s="1038"/>
      <c r="U66" s="1039"/>
      <c r="V66" s="1037" t="s">
        <v>416</v>
      </c>
      <c r="W66" s="1038"/>
      <c r="X66" s="1038"/>
      <c r="Y66" s="1038"/>
      <c r="Z66" s="1039"/>
      <c r="AA66" s="1037" t="s">
        <v>417</v>
      </c>
      <c r="AB66" s="1038"/>
      <c r="AC66" s="1038"/>
      <c r="AD66" s="1038"/>
      <c r="AE66" s="1039"/>
      <c r="AF66" s="1043" t="s">
        <v>398</v>
      </c>
      <c r="AG66" s="1044"/>
      <c r="AH66" s="1044"/>
      <c r="AI66" s="1044"/>
      <c r="AJ66" s="1045"/>
      <c r="AK66" s="1037" t="s">
        <v>399</v>
      </c>
      <c r="AL66" s="1032"/>
      <c r="AM66" s="1032"/>
      <c r="AN66" s="1032"/>
      <c r="AO66" s="1033"/>
      <c r="AP66" s="1037" t="s">
        <v>400</v>
      </c>
      <c r="AQ66" s="1038"/>
      <c r="AR66" s="1038"/>
      <c r="AS66" s="1038"/>
      <c r="AT66" s="1039"/>
      <c r="AU66" s="1037" t="s">
        <v>418</v>
      </c>
      <c r="AV66" s="1038"/>
      <c r="AW66" s="1038"/>
      <c r="AX66" s="1038"/>
      <c r="AY66" s="1039"/>
      <c r="AZ66" s="1037" t="s">
        <v>378</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576</v>
      </c>
      <c r="C68" s="1022"/>
      <c r="D68" s="1022"/>
      <c r="E68" s="1022"/>
      <c r="F68" s="1022"/>
      <c r="G68" s="1022"/>
      <c r="H68" s="1022"/>
      <c r="I68" s="1022"/>
      <c r="J68" s="1022"/>
      <c r="K68" s="1022"/>
      <c r="L68" s="1022"/>
      <c r="M68" s="1022"/>
      <c r="N68" s="1022"/>
      <c r="O68" s="1022"/>
      <c r="P68" s="1023"/>
      <c r="Q68" s="1024">
        <v>327</v>
      </c>
      <c r="R68" s="1018"/>
      <c r="S68" s="1018"/>
      <c r="T68" s="1018"/>
      <c r="U68" s="1018"/>
      <c r="V68" s="1018">
        <v>302</v>
      </c>
      <c r="W68" s="1018"/>
      <c r="X68" s="1018"/>
      <c r="Y68" s="1018"/>
      <c r="Z68" s="1018"/>
      <c r="AA68" s="1018">
        <f>+Q68-V68</f>
        <v>25</v>
      </c>
      <c r="AB68" s="1018"/>
      <c r="AC68" s="1018"/>
      <c r="AD68" s="1018"/>
      <c r="AE68" s="1018"/>
      <c r="AF68" s="1018">
        <v>25</v>
      </c>
      <c r="AG68" s="1018"/>
      <c r="AH68" s="1018"/>
      <c r="AI68" s="1018"/>
      <c r="AJ68" s="1018"/>
      <c r="AK68" s="1018">
        <v>9</v>
      </c>
      <c r="AL68" s="1018"/>
      <c r="AM68" s="1018"/>
      <c r="AN68" s="1018"/>
      <c r="AO68" s="1018"/>
      <c r="AP68" s="1018">
        <v>114</v>
      </c>
      <c r="AQ68" s="1018"/>
      <c r="AR68" s="1018"/>
      <c r="AS68" s="1018"/>
      <c r="AT68" s="1018"/>
      <c r="AU68" s="1018">
        <v>37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577</v>
      </c>
      <c r="C69" s="1011"/>
      <c r="D69" s="1011"/>
      <c r="E69" s="1011"/>
      <c r="F69" s="1011"/>
      <c r="G69" s="1011"/>
      <c r="H69" s="1011"/>
      <c r="I69" s="1011"/>
      <c r="J69" s="1011"/>
      <c r="K69" s="1011"/>
      <c r="L69" s="1011"/>
      <c r="M69" s="1011"/>
      <c r="N69" s="1011"/>
      <c r="O69" s="1011"/>
      <c r="P69" s="1012"/>
      <c r="Q69" s="1013">
        <v>3</v>
      </c>
      <c r="R69" s="1007"/>
      <c r="S69" s="1007"/>
      <c r="T69" s="1007"/>
      <c r="U69" s="1007"/>
      <c r="V69" s="1007">
        <v>3</v>
      </c>
      <c r="W69" s="1007"/>
      <c r="X69" s="1007"/>
      <c r="Y69" s="1007"/>
      <c r="Z69" s="1007"/>
      <c r="AA69" s="1007">
        <f>+Q69-V69</f>
        <v>0</v>
      </c>
      <c r="AB69" s="1007"/>
      <c r="AC69" s="1007"/>
      <c r="AD69" s="1007"/>
      <c r="AE69" s="1007"/>
      <c r="AF69" s="1007">
        <v>0</v>
      </c>
      <c r="AG69" s="1007"/>
      <c r="AH69" s="1007"/>
      <c r="AI69" s="1007"/>
      <c r="AJ69" s="1007"/>
      <c r="AK69" s="1007" t="s">
        <v>575</v>
      </c>
      <c r="AL69" s="1007"/>
      <c r="AM69" s="1007"/>
      <c r="AN69" s="1007"/>
      <c r="AO69" s="1007"/>
      <c r="AP69" s="1007" t="s">
        <v>575</v>
      </c>
      <c r="AQ69" s="1007"/>
      <c r="AR69" s="1007"/>
      <c r="AS69" s="1007"/>
      <c r="AT69" s="1007"/>
      <c r="AU69" s="1007" t="s">
        <v>575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578</v>
      </c>
      <c r="C70" s="1011"/>
      <c r="D70" s="1011"/>
      <c r="E70" s="1011"/>
      <c r="F70" s="1011"/>
      <c r="G70" s="1011"/>
      <c r="H70" s="1011"/>
      <c r="I70" s="1011"/>
      <c r="J70" s="1011"/>
      <c r="K70" s="1011"/>
      <c r="L70" s="1011"/>
      <c r="M70" s="1011"/>
      <c r="N70" s="1011"/>
      <c r="O70" s="1011"/>
      <c r="P70" s="1012"/>
      <c r="Q70" s="1013">
        <v>77</v>
      </c>
      <c r="R70" s="1007"/>
      <c r="S70" s="1007"/>
      <c r="T70" s="1007"/>
      <c r="U70" s="1007"/>
      <c r="V70" s="1007">
        <v>73</v>
      </c>
      <c r="W70" s="1007"/>
      <c r="X70" s="1007"/>
      <c r="Y70" s="1007"/>
      <c r="Z70" s="1007"/>
      <c r="AA70" s="1007">
        <f t="shared" ref="AA70:AA79" si="1">+Q70-V70</f>
        <v>4</v>
      </c>
      <c r="AB70" s="1007"/>
      <c r="AC70" s="1007"/>
      <c r="AD70" s="1007"/>
      <c r="AE70" s="1007"/>
      <c r="AF70" s="1007">
        <v>4</v>
      </c>
      <c r="AG70" s="1007"/>
      <c r="AH70" s="1007"/>
      <c r="AI70" s="1007"/>
      <c r="AJ70" s="1007"/>
      <c r="AK70" s="1007">
        <v>7</v>
      </c>
      <c r="AL70" s="1007"/>
      <c r="AM70" s="1007"/>
      <c r="AN70" s="1007"/>
      <c r="AO70" s="1007"/>
      <c r="AP70" s="1007" t="s">
        <v>575</v>
      </c>
      <c r="AQ70" s="1007"/>
      <c r="AR70" s="1007"/>
      <c r="AS70" s="1007"/>
      <c r="AT70" s="1007"/>
      <c r="AU70" s="1007" t="s">
        <v>575</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579</v>
      </c>
      <c r="C71" s="1011"/>
      <c r="D71" s="1011"/>
      <c r="E71" s="1011"/>
      <c r="F71" s="1011"/>
      <c r="G71" s="1011"/>
      <c r="H71" s="1011"/>
      <c r="I71" s="1011"/>
      <c r="J71" s="1011"/>
      <c r="K71" s="1011"/>
      <c r="L71" s="1011"/>
      <c r="M71" s="1011"/>
      <c r="N71" s="1011"/>
      <c r="O71" s="1011"/>
      <c r="P71" s="1012"/>
      <c r="Q71" s="1013">
        <v>1</v>
      </c>
      <c r="R71" s="1007"/>
      <c r="S71" s="1007"/>
      <c r="T71" s="1007"/>
      <c r="U71" s="1007"/>
      <c r="V71" s="1007">
        <v>1</v>
      </c>
      <c r="W71" s="1007"/>
      <c r="X71" s="1007"/>
      <c r="Y71" s="1007"/>
      <c r="Z71" s="1007"/>
      <c r="AA71" s="1007">
        <f t="shared" si="1"/>
        <v>0</v>
      </c>
      <c r="AB71" s="1007"/>
      <c r="AC71" s="1007"/>
      <c r="AD71" s="1007"/>
      <c r="AE71" s="1007"/>
      <c r="AF71" s="1007">
        <v>0</v>
      </c>
      <c r="AG71" s="1007"/>
      <c r="AH71" s="1007"/>
      <c r="AI71" s="1007"/>
      <c r="AJ71" s="1007"/>
      <c r="AK71" s="1017" t="s">
        <v>575</v>
      </c>
      <c r="AL71" s="1015"/>
      <c r="AM71" s="1015"/>
      <c r="AN71" s="1015"/>
      <c r="AO71" s="1016"/>
      <c r="AP71" s="1007" t="s">
        <v>575</v>
      </c>
      <c r="AQ71" s="1007"/>
      <c r="AR71" s="1007"/>
      <c r="AS71" s="1007"/>
      <c r="AT71" s="1007"/>
      <c r="AU71" s="1007" t="s">
        <v>575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580</v>
      </c>
      <c r="C72" s="1011"/>
      <c r="D72" s="1011"/>
      <c r="E72" s="1011"/>
      <c r="F72" s="1011"/>
      <c r="G72" s="1011"/>
      <c r="H72" s="1011"/>
      <c r="I72" s="1011"/>
      <c r="J72" s="1011"/>
      <c r="K72" s="1011"/>
      <c r="L72" s="1011"/>
      <c r="M72" s="1011"/>
      <c r="N72" s="1011"/>
      <c r="O72" s="1011"/>
      <c r="P72" s="1012"/>
      <c r="Q72" s="1013">
        <v>2034</v>
      </c>
      <c r="R72" s="1007"/>
      <c r="S72" s="1007"/>
      <c r="T72" s="1007"/>
      <c r="U72" s="1007"/>
      <c r="V72" s="1007">
        <v>1999</v>
      </c>
      <c r="W72" s="1007"/>
      <c r="X72" s="1007"/>
      <c r="Y72" s="1007"/>
      <c r="Z72" s="1007"/>
      <c r="AA72" s="1007">
        <f t="shared" si="1"/>
        <v>35</v>
      </c>
      <c r="AB72" s="1007"/>
      <c r="AC72" s="1007"/>
      <c r="AD72" s="1007"/>
      <c r="AE72" s="1007"/>
      <c r="AF72" s="1007">
        <v>33</v>
      </c>
      <c r="AG72" s="1007"/>
      <c r="AH72" s="1007"/>
      <c r="AI72" s="1007"/>
      <c r="AJ72" s="1007"/>
      <c r="AK72" s="1017" t="s">
        <v>575</v>
      </c>
      <c r="AL72" s="1015"/>
      <c r="AM72" s="1015"/>
      <c r="AN72" s="1015"/>
      <c r="AO72" s="1016"/>
      <c r="AP72" s="1007">
        <v>1084</v>
      </c>
      <c r="AQ72" s="1007"/>
      <c r="AR72" s="1007"/>
      <c r="AS72" s="1007"/>
      <c r="AT72" s="1007"/>
      <c r="AU72" s="1007">
        <v>355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581</v>
      </c>
      <c r="C73" s="1011"/>
      <c r="D73" s="1011"/>
      <c r="E73" s="1011"/>
      <c r="F73" s="1011"/>
      <c r="G73" s="1011"/>
      <c r="H73" s="1011"/>
      <c r="I73" s="1011"/>
      <c r="J73" s="1011"/>
      <c r="K73" s="1011"/>
      <c r="L73" s="1011"/>
      <c r="M73" s="1011"/>
      <c r="N73" s="1011"/>
      <c r="O73" s="1011"/>
      <c r="P73" s="1012"/>
      <c r="Q73" s="1013">
        <v>436</v>
      </c>
      <c r="R73" s="1007"/>
      <c r="S73" s="1007"/>
      <c r="T73" s="1007"/>
      <c r="U73" s="1007"/>
      <c r="V73" s="1007">
        <v>421</v>
      </c>
      <c r="W73" s="1007"/>
      <c r="X73" s="1007"/>
      <c r="Y73" s="1007"/>
      <c r="Z73" s="1007"/>
      <c r="AA73" s="1007">
        <f t="shared" si="1"/>
        <v>15</v>
      </c>
      <c r="AB73" s="1007"/>
      <c r="AC73" s="1007"/>
      <c r="AD73" s="1007"/>
      <c r="AE73" s="1007"/>
      <c r="AF73" s="1007">
        <v>15</v>
      </c>
      <c r="AG73" s="1007"/>
      <c r="AH73" s="1007"/>
      <c r="AI73" s="1007"/>
      <c r="AJ73" s="1007"/>
      <c r="AK73" s="1017" t="s">
        <v>575</v>
      </c>
      <c r="AL73" s="1015"/>
      <c r="AM73" s="1015"/>
      <c r="AN73" s="1015"/>
      <c r="AO73" s="1016"/>
      <c r="AP73" s="1007">
        <v>346</v>
      </c>
      <c r="AQ73" s="1007"/>
      <c r="AR73" s="1007"/>
      <c r="AS73" s="1007"/>
      <c r="AT73" s="1007"/>
      <c r="AU73" s="1007">
        <v>173</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582</v>
      </c>
      <c r="C74" s="1011"/>
      <c r="D74" s="1011"/>
      <c r="E74" s="1011"/>
      <c r="F74" s="1011"/>
      <c r="G74" s="1011"/>
      <c r="H74" s="1011"/>
      <c r="I74" s="1011"/>
      <c r="J74" s="1011"/>
      <c r="K74" s="1011"/>
      <c r="L74" s="1011"/>
      <c r="M74" s="1011"/>
      <c r="N74" s="1011"/>
      <c r="O74" s="1011"/>
      <c r="P74" s="1012"/>
      <c r="Q74" s="1013">
        <v>144</v>
      </c>
      <c r="R74" s="1007"/>
      <c r="S74" s="1007"/>
      <c r="T74" s="1007"/>
      <c r="U74" s="1007"/>
      <c r="V74" s="1007">
        <v>142</v>
      </c>
      <c r="W74" s="1007"/>
      <c r="X74" s="1007"/>
      <c r="Y74" s="1007"/>
      <c r="Z74" s="1007"/>
      <c r="AA74" s="1007">
        <f t="shared" si="1"/>
        <v>2</v>
      </c>
      <c r="AB74" s="1007"/>
      <c r="AC74" s="1007"/>
      <c r="AD74" s="1007"/>
      <c r="AE74" s="1007"/>
      <c r="AF74" s="1007">
        <v>2</v>
      </c>
      <c r="AG74" s="1007"/>
      <c r="AH74" s="1007"/>
      <c r="AI74" s="1007"/>
      <c r="AJ74" s="1007"/>
      <c r="AK74" s="1017" t="s">
        <v>575</v>
      </c>
      <c r="AL74" s="1015"/>
      <c r="AM74" s="1015"/>
      <c r="AN74" s="1015"/>
      <c r="AO74" s="1016"/>
      <c r="AP74" s="1007">
        <v>153</v>
      </c>
      <c r="AQ74" s="1007"/>
      <c r="AR74" s="1007"/>
      <c r="AS74" s="1007"/>
      <c r="AT74" s="1007"/>
      <c r="AU74" s="1007">
        <v>20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583</v>
      </c>
      <c r="C75" s="1011"/>
      <c r="D75" s="1011"/>
      <c r="E75" s="1011"/>
      <c r="F75" s="1011"/>
      <c r="G75" s="1011"/>
      <c r="H75" s="1011"/>
      <c r="I75" s="1011"/>
      <c r="J75" s="1011"/>
      <c r="K75" s="1011"/>
      <c r="L75" s="1011"/>
      <c r="M75" s="1011"/>
      <c r="N75" s="1011"/>
      <c r="O75" s="1011"/>
      <c r="P75" s="1012"/>
      <c r="Q75" s="1014">
        <v>6253</v>
      </c>
      <c r="R75" s="1015"/>
      <c r="S75" s="1015"/>
      <c r="T75" s="1015"/>
      <c r="U75" s="1016"/>
      <c r="V75" s="1017">
        <v>5958</v>
      </c>
      <c r="W75" s="1015"/>
      <c r="X75" s="1015"/>
      <c r="Y75" s="1015"/>
      <c r="Z75" s="1016"/>
      <c r="AA75" s="1007">
        <f t="shared" si="1"/>
        <v>295</v>
      </c>
      <c r="AB75" s="1007"/>
      <c r="AC75" s="1007"/>
      <c r="AD75" s="1007"/>
      <c r="AE75" s="1007"/>
      <c r="AF75" s="1017">
        <v>295</v>
      </c>
      <c r="AG75" s="1015"/>
      <c r="AH75" s="1015"/>
      <c r="AI75" s="1015"/>
      <c r="AJ75" s="1016"/>
      <c r="AK75" s="1017" t="s">
        <v>575</v>
      </c>
      <c r="AL75" s="1015"/>
      <c r="AM75" s="1015"/>
      <c r="AN75" s="1015"/>
      <c r="AO75" s="1016"/>
      <c r="AP75" s="1017">
        <f>5639+5960</f>
        <v>11599</v>
      </c>
      <c r="AQ75" s="1015"/>
      <c r="AR75" s="1015"/>
      <c r="AS75" s="1015"/>
      <c r="AT75" s="1016"/>
      <c r="AU75" s="1017">
        <v>1037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584</v>
      </c>
      <c r="C76" s="1011"/>
      <c r="D76" s="1011"/>
      <c r="E76" s="1011"/>
      <c r="F76" s="1011"/>
      <c r="G76" s="1011"/>
      <c r="H76" s="1011"/>
      <c r="I76" s="1011"/>
      <c r="J76" s="1011"/>
      <c r="K76" s="1011"/>
      <c r="L76" s="1011"/>
      <c r="M76" s="1011"/>
      <c r="N76" s="1011"/>
      <c r="O76" s="1011"/>
      <c r="P76" s="1012"/>
      <c r="Q76" s="1014">
        <v>2</v>
      </c>
      <c r="R76" s="1015"/>
      <c r="S76" s="1015"/>
      <c r="T76" s="1015"/>
      <c r="U76" s="1016"/>
      <c r="V76" s="1017">
        <v>1</v>
      </c>
      <c r="W76" s="1015"/>
      <c r="X76" s="1015"/>
      <c r="Y76" s="1015"/>
      <c r="Z76" s="1016"/>
      <c r="AA76" s="1007">
        <f t="shared" si="1"/>
        <v>1</v>
      </c>
      <c r="AB76" s="1007"/>
      <c r="AC76" s="1007"/>
      <c r="AD76" s="1007"/>
      <c r="AE76" s="1007"/>
      <c r="AF76" s="1017">
        <v>1</v>
      </c>
      <c r="AG76" s="1015"/>
      <c r="AH76" s="1015"/>
      <c r="AI76" s="1015"/>
      <c r="AJ76" s="1016"/>
      <c r="AK76" s="1017" t="s">
        <v>575</v>
      </c>
      <c r="AL76" s="1015"/>
      <c r="AM76" s="1015"/>
      <c r="AN76" s="1015"/>
      <c r="AO76" s="1016"/>
      <c r="AP76" s="1017" t="s">
        <v>575</v>
      </c>
      <c r="AQ76" s="1015"/>
      <c r="AR76" s="1015"/>
      <c r="AS76" s="1015"/>
      <c r="AT76" s="1016"/>
      <c r="AU76" s="1017" t="s">
        <v>575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585</v>
      </c>
      <c r="C77" s="1011"/>
      <c r="D77" s="1011"/>
      <c r="E77" s="1011"/>
      <c r="F77" s="1011"/>
      <c r="G77" s="1011"/>
      <c r="H77" s="1011"/>
      <c r="I77" s="1011"/>
      <c r="J77" s="1011"/>
      <c r="K77" s="1011"/>
      <c r="L77" s="1011"/>
      <c r="M77" s="1011"/>
      <c r="N77" s="1011"/>
      <c r="O77" s="1011"/>
      <c r="P77" s="1012"/>
      <c r="Q77" s="1014">
        <v>561</v>
      </c>
      <c r="R77" s="1015"/>
      <c r="S77" s="1015"/>
      <c r="T77" s="1015"/>
      <c r="U77" s="1016"/>
      <c r="V77" s="1017">
        <v>328</v>
      </c>
      <c r="W77" s="1015"/>
      <c r="X77" s="1015"/>
      <c r="Y77" s="1015"/>
      <c r="Z77" s="1016"/>
      <c r="AA77" s="1007">
        <f t="shared" si="1"/>
        <v>233</v>
      </c>
      <c r="AB77" s="1007"/>
      <c r="AC77" s="1007"/>
      <c r="AD77" s="1007"/>
      <c r="AE77" s="1007"/>
      <c r="AF77" s="1017">
        <v>233</v>
      </c>
      <c r="AG77" s="1015"/>
      <c r="AH77" s="1015"/>
      <c r="AI77" s="1015"/>
      <c r="AJ77" s="1016"/>
      <c r="AK77" s="1017" t="s">
        <v>575</v>
      </c>
      <c r="AL77" s="1015"/>
      <c r="AM77" s="1015"/>
      <c r="AN77" s="1015"/>
      <c r="AO77" s="1016"/>
      <c r="AP77" s="1017" t="s">
        <v>575</v>
      </c>
      <c r="AQ77" s="1015"/>
      <c r="AR77" s="1015"/>
      <c r="AS77" s="1015"/>
      <c r="AT77" s="1016"/>
      <c r="AU77" s="1017" t="s">
        <v>575</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586</v>
      </c>
      <c r="C78" s="1011"/>
      <c r="D78" s="1011"/>
      <c r="E78" s="1011"/>
      <c r="F78" s="1011"/>
      <c r="G78" s="1011"/>
      <c r="H78" s="1011"/>
      <c r="I78" s="1011"/>
      <c r="J78" s="1011"/>
      <c r="K78" s="1011"/>
      <c r="L78" s="1011"/>
      <c r="M78" s="1011"/>
      <c r="N78" s="1011"/>
      <c r="O78" s="1011"/>
      <c r="P78" s="1012"/>
      <c r="Q78" s="1013">
        <v>843822</v>
      </c>
      <c r="R78" s="1007"/>
      <c r="S78" s="1007"/>
      <c r="T78" s="1007"/>
      <c r="U78" s="1007"/>
      <c r="V78" s="1007">
        <v>825694</v>
      </c>
      <c r="W78" s="1007"/>
      <c r="X78" s="1007"/>
      <c r="Y78" s="1007"/>
      <c r="Z78" s="1007"/>
      <c r="AA78" s="1007">
        <f t="shared" si="1"/>
        <v>18128</v>
      </c>
      <c r="AB78" s="1007"/>
      <c r="AC78" s="1007"/>
      <c r="AD78" s="1007"/>
      <c r="AE78" s="1007"/>
      <c r="AF78" s="1007">
        <v>18128</v>
      </c>
      <c r="AG78" s="1007"/>
      <c r="AH78" s="1007"/>
      <c r="AI78" s="1007"/>
      <c r="AJ78" s="1007"/>
      <c r="AK78" s="1007">
        <v>9864</v>
      </c>
      <c r="AL78" s="1007"/>
      <c r="AM78" s="1007"/>
      <c r="AN78" s="1007"/>
      <c r="AO78" s="1007"/>
      <c r="AP78" s="1007" t="s">
        <v>575</v>
      </c>
      <c r="AQ78" s="1007"/>
      <c r="AR78" s="1007"/>
      <c r="AS78" s="1007"/>
      <c r="AT78" s="1007"/>
      <c r="AU78" s="1007" t="s">
        <v>575</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587</v>
      </c>
      <c r="C79" s="1011"/>
      <c r="D79" s="1011"/>
      <c r="E79" s="1011"/>
      <c r="F79" s="1011"/>
      <c r="G79" s="1011"/>
      <c r="H79" s="1011"/>
      <c r="I79" s="1011"/>
      <c r="J79" s="1011"/>
      <c r="K79" s="1011"/>
      <c r="L79" s="1011"/>
      <c r="M79" s="1011"/>
      <c r="N79" s="1011"/>
      <c r="O79" s="1011"/>
      <c r="P79" s="1012"/>
      <c r="Q79" s="1013">
        <v>11899</v>
      </c>
      <c r="R79" s="1007"/>
      <c r="S79" s="1007"/>
      <c r="T79" s="1007"/>
      <c r="U79" s="1007"/>
      <c r="V79" s="1007">
        <v>10876</v>
      </c>
      <c r="W79" s="1007"/>
      <c r="X79" s="1007"/>
      <c r="Y79" s="1007"/>
      <c r="Z79" s="1007"/>
      <c r="AA79" s="1007">
        <f t="shared" si="1"/>
        <v>1023</v>
      </c>
      <c r="AB79" s="1007"/>
      <c r="AC79" s="1007"/>
      <c r="AD79" s="1007"/>
      <c r="AE79" s="1007"/>
      <c r="AF79" s="1007">
        <v>1023</v>
      </c>
      <c r="AG79" s="1007"/>
      <c r="AH79" s="1007"/>
      <c r="AI79" s="1007"/>
      <c r="AJ79" s="1007"/>
      <c r="AK79" s="1007" t="s">
        <v>575</v>
      </c>
      <c r="AL79" s="1007"/>
      <c r="AM79" s="1007"/>
      <c r="AN79" s="1007"/>
      <c r="AO79" s="1007"/>
      <c r="AP79" s="1007" t="s">
        <v>575</v>
      </c>
      <c r="AQ79" s="1007"/>
      <c r="AR79" s="1007"/>
      <c r="AS79" s="1007"/>
      <c r="AT79" s="1007"/>
      <c r="AU79" s="1007" t="s">
        <v>575</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419</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+AF68+AF69+AF70+AF71+AF72+AF73+AF74+AF75+AF76+AF77+AF78+AF79</f>
        <v>19759</v>
      </c>
      <c r="AG88" s="995"/>
      <c r="AH88" s="995"/>
      <c r="AI88" s="995"/>
      <c r="AJ88" s="995"/>
      <c r="AK88" s="999"/>
      <c r="AL88" s="999"/>
      <c r="AM88" s="999"/>
      <c r="AN88" s="999"/>
      <c r="AO88" s="999"/>
      <c r="AP88" s="995">
        <f>+AP68+AP72+AP73+AP74+AP75</f>
        <v>13296</v>
      </c>
      <c r="AQ88" s="995"/>
      <c r="AR88" s="995"/>
      <c r="AS88" s="995"/>
      <c r="AT88" s="995"/>
      <c r="AU88" s="995">
        <f>+AU68+AU72+AU73+AU74+AU75</f>
        <v>1622</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816</v>
      </c>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308</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308</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308</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3476822</v>
      </c>
      <c r="AB110" s="925"/>
      <c r="AC110" s="925"/>
      <c r="AD110" s="925"/>
      <c r="AE110" s="926"/>
      <c r="AF110" s="927">
        <v>3603113</v>
      </c>
      <c r="AG110" s="925"/>
      <c r="AH110" s="925"/>
      <c r="AI110" s="925"/>
      <c r="AJ110" s="926"/>
      <c r="AK110" s="927">
        <v>3363336</v>
      </c>
      <c r="AL110" s="925"/>
      <c r="AM110" s="925"/>
      <c r="AN110" s="925"/>
      <c r="AO110" s="926"/>
      <c r="AP110" s="928">
        <v>31.3</v>
      </c>
      <c r="AQ110" s="929"/>
      <c r="AR110" s="929"/>
      <c r="AS110" s="929"/>
      <c r="AT110" s="930"/>
      <c r="AU110" s="966" t="s">
        <v>75</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29574228</v>
      </c>
      <c r="BR110" s="878"/>
      <c r="BS110" s="878"/>
      <c r="BT110" s="878"/>
      <c r="BU110" s="878"/>
      <c r="BV110" s="878">
        <v>28693884</v>
      </c>
      <c r="BW110" s="878"/>
      <c r="BX110" s="878"/>
      <c r="BY110" s="878"/>
      <c r="BZ110" s="878"/>
      <c r="CA110" s="878">
        <v>27753268</v>
      </c>
      <c r="CB110" s="878"/>
      <c r="CC110" s="878"/>
      <c r="CD110" s="878"/>
      <c r="CE110" s="878"/>
      <c r="CF110" s="902">
        <v>258</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436</v>
      </c>
      <c r="DH110" s="878"/>
      <c r="DI110" s="878"/>
      <c r="DJ110" s="878"/>
      <c r="DK110" s="878"/>
      <c r="DL110" s="878" t="s">
        <v>436</v>
      </c>
      <c r="DM110" s="878"/>
      <c r="DN110" s="878"/>
      <c r="DO110" s="878"/>
      <c r="DP110" s="878"/>
      <c r="DQ110" s="878" t="s">
        <v>413</v>
      </c>
      <c r="DR110" s="878"/>
      <c r="DS110" s="878"/>
      <c r="DT110" s="878"/>
      <c r="DU110" s="878"/>
      <c r="DV110" s="879" t="s">
        <v>129</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413</v>
      </c>
      <c r="AB111" s="955"/>
      <c r="AC111" s="955"/>
      <c r="AD111" s="955"/>
      <c r="AE111" s="956"/>
      <c r="AF111" s="957" t="s">
        <v>413</v>
      </c>
      <c r="AG111" s="955"/>
      <c r="AH111" s="955"/>
      <c r="AI111" s="955"/>
      <c r="AJ111" s="956"/>
      <c r="AK111" s="957" t="s">
        <v>436</v>
      </c>
      <c r="AL111" s="955"/>
      <c r="AM111" s="955"/>
      <c r="AN111" s="955"/>
      <c r="AO111" s="956"/>
      <c r="AP111" s="958" t="s">
        <v>438</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38933</v>
      </c>
      <c r="BR111" s="853"/>
      <c r="BS111" s="853"/>
      <c r="BT111" s="853"/>
      <c r="BU111" s="853"/>
      <c r="BV111" s="853">
        <v>27099</v>
      </c>
      <c r="BW111" s="853"/>
      <c r="BX111" s="853"/>
      <c r="BY111" s="853"/>
      <c r="BZ111" s="853"/>
      <c r="CA111" s="853">
        <v>15252</v>
      </c>
      <c r="CB111" s="853"/>
      <c r="CC111" s="853"/>
      <c r="CD111" s="853"/>
      <c r="CE111" s="853"/>
      <c r="CF111" s="911">
        <v>0.1</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413</v>
      </c>
      <c r="DH111" s="853"/>
      <c r="DI111" s="853"/>
      <c r="DJ111" s="853"/>
      <c r="DK111" s="853"/>
      <c r="DL111" s="853" t="s">
        <v>413</v>
      </c>
      <c r="DM111" s="853"/>
      <c r="DN111" s="853"/>
      <c r="DO111" s="853"/>
      <c r="DP111" s="853"/>
      <c r="DQ111" s="853" t="s">
        <v>436</v>
      </c>
      <c r="DR111" s="853"/>
      <c r="DS111" s="853"/>
      <c r="DT111" s="853"/>
      <c r="DU111" s="853"/>
      <c r="DV111" s="830" t="s">
        <v>129</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436</v>
      </c>
      <c r="AB112" s="816"/>
      <c r="AC112" s="816"/>
      <c r="AD112" s="816"/>
      <c r="AE112" s="817"/>
      <c r="AF112" s="818" t="s">
        <v>436</v>
      </c>
      <c r="AG112" s="816"/>
      <c r="AH112" s="816"/>
      <c r="AI112" s="816"/>
      <c r="AJ112" s="817"/>
      <c r="AK112" s="818" t="s">
        <v>436</v>
      </c>
      <c r="AL112" s="816"/>
      <c r="AM112" s="816"/>
      <c r="AN112" s="816"/>
      <c r="AO112" s="817"/>
      <c r="AP112" s="860" t="s">
        <v>129</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10265103</v>
      </c>
      <c r="BR112" s="853"/>
      <c r="BS112" s="853"/>
      <c r="BT112" s="853"/>
      <c r="BU112" s="853"/>
      <c r="BV112" s="853">
        <v>10765743</v>
      </c>
      <c r="BW112" s="853"/>
      <c r="BX112" s="853"/>
      <c r="BY112" s="853"/>
      <c r="BZ112" s="853"/>
      <c r="CA112" s="853">
        <v>10189347</v>
      </c>
      <c r="CB112" s="853"/>
      <c r="CC112" s="853"/>
      <c r="CD112" s="853"/>
      <c r="CE112" s="853"/>
      <c r="CF112" s="911">
        <v>94.7</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129</v>
      </c>
      <c r="DH112" s="853"/>
      <c r="DI112" s="853"/>
      <c r="DJ112" s="853"/>
      <c r="DK112" s="853"/>
      <c r="DL112" s="853" t="s">
        <v>129</v>
      </c>
      <c r="DM112" s="853"/>
      <c r="DN112" s="853"/>
      <c r="DO112" s="853"/>
      <c r="DP112" s="853"/>
      <c r="DQ112" s="853" t="s">
        <v>129</v>
      </c>
      <c r="DR112" s="853"/>
      <c r="DS112" s="853"/>
      <c r="DT112" s="853"/>
      <c r="DU112" s="853"/>
      <c r="DV112" s="830" t="s">
        <v>436</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569034</v>
      </c>
      <c r="AB113" s="955"/>
      <c r="AC113" s="955"/>
      <c r="AD113" s="955"/>
      <c r="AE113" s="956"/>
      <c r="AF113" s="957">
        <v>545000</v>
      </c>
      <c r="AG113" s="955"/>
      <c r="AH113" s="955"/>
      <c r="AI113" s="955"/>
      <c r="AJ113" s="956"/>
      <c r="AK113" s="957">
        <v>537493</v>
      </c>
      <c r="AL113" s="955"/>
      <c r="AM113" s="955"/>
      <c r="AN113" s="955"/>
      <c r="AO113" s="956"/>
      <c r="AP113" s="958">
        <v>5</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2465559</v>
      </c>
      <c r="BR113" s="853"/>
      <c r="BS113" s="853"/>
      <c r="BT113" s="853"/>
      <c r="BU113" s="853"/>
      <c r="BV113" s="853">
        <v>1991165</v>
      </c>
      <c r="BW113" s="853"/>
      <c r="BX113" s="853"/>
      <c r="BY113" s="853"/>
      <c r="BZ113" s="853"/>
      <c r="CA113" s="853">
        <v>1622346</v>
      </c>
      <c r="CB113" s="853"/>
      <c r="CC113" s="853"/>
      <c r="CD113" s="853"/>
      <c r="CE113" s="853"/>
      <c r="CF113" s="911">
        <v>15.1</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413</v>
      </c>
      <c r="DH113" s="816"/>
      <c r="DI113" s="816"/>
      <c r="DJ113" s="816"/>
      <c r="DK113" s="817"/>
      <c r="DL113" s="818" t="s">
        <v>413</v>
      </c>
      <c r="DM113" s="816"/>
      <c r="DN113" s="816"/>
      <c r="DO113" s="816"/>
      <c r="DP113" s="817"/>
      <c r="DQ113" s="818" t="s">
        <v>129</v>
      </c>
      <c r="DR113" s="816"/>
      <c r="DS113" s="816"/>
      <c r="DT113" s="816"/>
      <c r="DU113" s="817"/>
      <c r="DV113" s="860" t="s">
        <v>436</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266114</v>
      </c>
      <c r="AB114" s="816"/>
      <c r="AC114" s="816"/>
      <c r="AD114" s="816"/>
      <c r="AE114" s="817"/>
      <c r="AF114" s="818">
        <v>195679</v>
      </c>
      <c r="AG114" s="816"/>
      <c r="AH114" s="816"/>
      <c r="AI114" s="816"/>
      <c r="AJ114" s="817"/>
      <c r="AK114" s="818">
        <v>177807</v>
      </c>
      <c r="AL114" s="816"/>
      <c r="AM114" s="816"/>
      <c r="AN114" s="816"/>
      <c r="AO114" s="817"/>
      <c r="AP114" s="860">
        <v>1.7</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2816920</v>
      </c>
      <c r="BR114" s="853"/>
      <c r="BS114" s="853"/>
      <c r="BT114" s="853"/>
      <c r="BU114" s="853"/>
      <c r="BV114" s="853">
        <v>2810643</v>
      </c>
      <c r="BW114" s="853"/>
      <c r="BX114" s="853"/>
      <c r="BY114" s="853"/>
      <c r="BZ114" s="853"/>
      <c r="CA114" s="853">
        <v>2812280</v>
      </c>
      <c r="CB114" s="853"/>
      <c r="CC114" s="853"/>
      <c r="CD114" s="853"/>
      <c r="CE114" s="853"/>
      <c r="CF114" s="911">
        <v>26.1</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413</v>
      </c>
      <c r="DH114" s="816"/>
      <c r="DI114" s="816"/>
      <c r="DJ114" s="816"/>
      <c r="DK114" s="817"/>
      <c r="DL114" s="818" t="s">
        <v>129</v>
      </c>
      <c r="DM114" s="816"/>
      <c r="DN114" s="816"/>
      <c r="DO114" s="816"/>
      <c r="DP114" s="817"/>
      <c r="DQ114" s="818" t="s">
        <v>436</v>
      </c>
      <c r="DR114" s="816"/>
      <c r="DS114" s="816"/>
      <c r="DT114" s="816"/>
      <c r="DU114" s="817"/>
      <c r="DV114" s="860" t="s">
        <v>413</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11676</v>
      </c>
      <c r="AB115" s="955"/>
      <c r="AC115" s="955"/>
      <c r="AD115" s="955"/>
      <c r="AE115" s="956"/>
      <c r="AF115" s="957">
        <v>11620</v>
      </c>
      <c r="AG115" s="955"/>
      <c r="AH115" s="955"/>
      <c r="AI115" s="955"/>
      <c r="AJ115" s="956"/>
      <c r="AK115" s="957">
        <v>11556</v>
      </c>
      <c r="AL115" s="955"/>
      <c r="AM115" s="955"/>
      <c r="AN115" s="955"/>
      <c r="AO115" s="956"/>
      <c r="AP115" s="958">
        <v>0.1</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129</v>
      </c>
      <c r="BR115" s="853"/>
      <c r="BS115" s="853"/>
      <c r="BT115" s="853"/>
      <c r="BU115" s="853"/>
      <c r="BV115" s="853" t="s">
        <v>413</v>
      </c>
      <c r="BW115" s="853"/>
      <c r="BX115" s="853"/>
      <c r="BY115" s="853"/>
      <c r="BZ115" s="853"/>
      <c r="CA115" s="853" t="s">
        <v>129</v>
      </c>
      <c r="CB115" s="853"/>
      <c r="CC115" s="853"/>
      <c r="CD115" s="853"/>
      <c r="CE115" s="853"/>
      <c r="CF115" s="911" t="s">
        <v>438</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129</v>
      </c>
      <c r="DH115" s="816"/>
      <c r="DI115" s="816"/>
      <c r="DJ115" s="816"/>
      <c r="DK115" s="817"/>
      <c r="DL115" s="818" t="s">
        <v>129</v>
      </c>
      <c r="DM115" s="816"/>
      <c r="DN115" s="816"/>
      <c r="DO115" s="816"/>
      <c r="DP115" s="817"/>
      <c r="DQ115" s="818" t="s">
        <v>413</v>
      </c>
      <c r="DR115" s="816"/>
      <c r="DS115" s="816"/>
      <c r="DT115" s="816"/>
      <c r="DU115" s="817"/>
      <c r="DV115" s="860" t="s">
        <v>413</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119</v>
      </c>
      <c r="AB116" s="816"/>
      <c r="AC116" s="816"/>
      <c r="AD116" s="816"/>
      <c r="AE116" s="817"/>
      <c r="AF116" s="818">
        <v>329</v>
      </c>
      <c r="AG116" s="816"/>
      <c r="AH116" s="816"/>
      <c r="AI116" s="816"/>
      <c r="AJ116" s="817"/>
      <c r="AK116" s="818">
        <v>869</v>
      </c>
      <c r="AL116" s="816"/>
      <c r="AM116" s="816"/>
      <c r="AN116" s="816"/>
      <c r="AO116" s="817"/>
      <c r="AP116" s="860">
        <v>0</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129</v>
      </c>
      <c r="BR116" s="853"/>
      <c r="BS116" s="853"/>
      <c r="BT116" s="853"/>
      <c r="BU116" s="853"/>
      <c r="BV116" s="853" t="s">
        <v>413</v>
      </c>
      <c r="BW116" s="853"/>
      <c r="BX116" s="853"/>
      <c r="BY116" s="853"/>
      <c r="BZ116" s="853"/>
      <c r="CA116" s="853" t="s">
        <v>413</v>
      </c>
      <c r="CB116" s="853"/>
      <c r="CC116" s="853"/>
      <c r="CD116" s="853"/>
      <c r="CE116" s="853"/>
      <c r="CF116" s="911" t="s">
        <v>413</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129</v>
      </c>
      <c r="DH116" s="816"/>
      <c r="DI116" s="816"/>
      <c r="DJ116" s="816"/>
      <c r="DK116" s="817"/>
      <c r="DL116" s="818" t="s">
        <v>436</v>
      </c>
      <c r="DM116" s="816"/>
      <c r="DN116" s="816"/>
      <c r="DO116" s="816"/>
      <c r="DP116" s="817"/>
      <c r="DQ116" s="818" t="s">
        <v>413</v>
      </c>
      <c r="DR116" s="816"/>
      <c r="DS116" s="816"/>
      <c r="DT116" s="816"/>
      <c r="DU116" s="817"/>
      <c r="DV116" s="860" t="s">
        <v>438</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4323765</v>
      </c>
      <c r="AB117" s="939"/>
      <c r="AC117" s="939"/>
      <c r="AD117" s="939"/>
      <c r="AE117" s="940"/>
      <c r="AF117" s="941">
        <v>4355741</v>
      </c>
      <c r="AG117" s="939"/>
      <c r="AH117" s="939"/>
      <c r="AI117" s="939"/>
      <c r="AJ117" s="940"/>
      <c r="AK117" s="941">
        <v>4091061</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438</v>
      </c>
      <c r="BR117" s="853"/>
      <c r="BS117" s="853"/>
      <c r="BT117" s="853"/>
      <c r="BU117" s="853"/>
      <c r="BV117" s="853" t="s">
        <v>438</v>
      </c>
      <c r="BW117" s="853"/>
      <c r="BX117" s="853"/>
      <c r="BY117" s="853"/>
      <c r="BZ117" s="853"/>
      <c r="CA117" s="853" t="s">
        <v>438</v>
      </c>
      <c r="CB117" s="853"/>
      <c r="CC117" s="853"/>
      <c r="CD117" s="853"/>
      <c r="CE117" s="853"/>
      <c r="CF117" s="911" t="s">
        <v>438</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438</v>
      </c>
      <c r="DH117" s="816"/>
      <c r="DI117" s="816"/>
      <c r="DJ117" s="816"/>
      <c r="DK117" s="817"/>
      <c r="DL117" s="818" t="s">
        <v>438</v>
      </c>
      <c r="DM117" s="816"/>
      <c r="DN117" s="816"/>
      <c r="DO117" s="816"/>
      <c r="DP117" s="817"/>
      <c r="DQ117" s="818" t="s">
        <v>438</v>
      </c>
      <c r="DR117" s="816"/>
      <c r="DS117" s="816"/>
      <c r="DT117" s="816"/>
      <c r="DU117" s="817"/>
      <c r="DV117" s="860" t="s">
        <v>438</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308</v>
      </c>
      <c r="AL118" s="932"/>
      <c r="AM118" s="932"/>
      <c r="AN118" s="932"/>
      <c r="AO118" s="933"/>
      <c r="AP118" s="935" t="s">
        <v>430</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129</v>
      </c>
      <c r="BR118" s="881"/>
      <c r="BS118" s="881"/>
      <c r="BT118" s="881"/>
      <c r="BU118" s="881"/>
      <c r="BV118" s="881" t="s">
        <v>129</v>
      </c>
      <c r="BW118" s="881"/>
      <c r="BX118" s="881"/>
      <c r="BY118" s="881"/>
      <c r="BZ118" s="881"/>
      <c r="CA118" s="881" t="s">
        <v>129</v>
      </c>
      <c r="CB118" s="881"/>
      <c r="CC118" s="881"/>
      <c r="CD118" s="881"/>
      <c r="CE118" s="881"/>
      <c r="CF118" s="911" t="s">
        <v>129</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438</v>
      </c>
      <c r="DH118" s="816"/>
      <c r="DI118" s="816"/>
      <c r="DJ118" s="816"/>
      <c r="DK118" s="817"/>
      <c r="DL118" s="818" t="s">
        <v>129</v>
      </c>
      <c r="DM118" s="816"/>
      <c r="DN118" s="816"/>
      <c r="DO118" s="816"/>
      <c r="DP118" s="817"/>
      <c r="DQ118" s="818" t="s">
        <v>129</v>
      </c>
      <c r="DR118" s="816"/>
      <c r="DS118" s="816"/>
      <c r="DT118" s="816"/>
      <c r="DU118" s="817"/>
      <c r="DV118" s="860" t="s">
        <v>129</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129</v>
      </c>
      <c r="AB119" s="925"/>
      <c r="AC119" s="925"/>
      <c r="AD119" s="925"/>
      <c r="AE119" s="926"/>
      <c r="AF119" s="927" t="s">
        <v>129</v>
      </c>
      <c r="AG119" s="925"/>
      <c r="AH119" s="925"/>
      <c r="AI119" s="925"/>
      <c r="AJ119" s="926"/>
      <c r="AK119" s="927" t="s">
        <v>438</v>
      </c>
      <c r="AL119" s="925"/>
      <c r="AM119" s="925"/>
      <c r="AN119" s="925"/>
      <c r="AO119" s="926"/>
      <c r="AP119" s="928" t="s">
        <v>129</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462</v>
      </c>
      <c r="BP119" s="914"/>
      <c r="BQ119" s="915">
        <v>45160743</v>
      </c>
      <c r="BR119" s="881"/>
      <c r="BS119" s="881"/>
      <c r="BT119" s="881"/>
      <c r="BU119" s="881"/>
      <c r="BV119" s="881">
        <v>44288534</v>
      </c>
      <c r="BW119" s="881"/>
      <c r="BX119" s="881"/>
      <c r="BY119" s="881"/>
      <c r="BZ119" s="881"/>
      <c r="CA119" s="881">
        <v>42392493</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38933</v>
      </c>
      <c r="DH119" s="800"/>
      <c r="DI119" s="800"/>
      <c r="DJ119" s="800"/>
      <c r="DK119" s="801"/>
      <c r="DL119" s="802">
        <v>27099</v>
      </c>
      <c r="DM119" s="800"/>
      <c r="DN119" s="800"/>
      <c r="DO119" s="800"/>
      <c r="DP119" s="801"/>
      <c r="DQ119" s="802">
        <v>15252</v>
      </c>
      <c r="DR119" s="800"/>
      <c r="DS119" s="800"/>
      <c r="DT119" s="800"/>
      <c r="DU119" s="801"/>
      <c r="DV119" s="884">
        <v>0.1</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436</v>
      </c>
      <c r="AB120" s="816"/>
      <c r="AC120" s="816"/>
      <c r="AD120" s="816"/>
      <c r="AE120" s="817"/>
      <c r="AF120" s="818" t="s">
        <v>436</v>
      </c>
      <c r="AG120" s="816"/>
      <c r="AH120" s="816"/>
      <c r="AI120" s="816"/>
      <c r="AJ120" s="817"/>
      <c r="AK120" s="818" t="s">
        <v>129</v>
      </c>
      <c r="AL120" s="816"/>
      <c r="AM120" s="816"/>
      <c r="AN120" s="816"/>
      <c r="AO120" s="817"/>
      <c r="AP120" s="860" t="s">
        <v>129</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7765132</v>
      </c>
      <c r="BR120" s="878"/>
      <c r="BS120" s="878"/>
      <c r="BT120" s="878"/>
      <c r="BU120" s="878"/>
      <c r="BV120" s="878">
        <v>9369985</v>
      </c>
      <c r="BW120" s="878"/>
      <c r="BX120" s="878"/>
      <c r="BY120" s="878"/>
      <c r="BZ120" s="878"/>
      <c r="CA120" s="878">
        <v>7935942</v>
      </c>
      <c r="CB120" s="878"/>
      <c r="CC120" s="878"/>
      <c r="CD120" s="878"/>
      <c r="CE120" s="878"/>
      <c r="CF120" s="902">
        <v>73.8</v>
      </c>
      <c r="CG120" s="903"/>
      <c r="CH120" s="903"/>
      <c r="CI120" s="903"/>
      <c r="CJ120" s="903"/>
      <c r="CK120" s="904" t="s">
        <v>466</v>
      </c>
      <c r="CL120" s="888"/>
      <c r="CM120" s="888"/>
      <c r="CN120" s="888"/>
      <c r="CO120" s="889"/>
      <c r="CP120" s="908" t="s">
        <v>406</v>
      </c>
      <c r="CQ120" s="909"/>
      <c r="CR120" s="909"/>
      <c r="CS120" s="909"/>
      <c r="CT120" s="909"/>
      <c r="CU120" s="909"/>
      <c r="CV120" s="909"/>
      <c r="CW120" s="909"/>
      <c r="CX120" s="909"/>
      <c r="CY120" s="909"/>
      <c r="CZ120" s="909"/>
      <c r="DA120" s="909"/>
      <c r="DB120" s="909"/>
      <c r="DC120" s="909"/>
      <c r="DD120" s="909"/>
      <c r="DE120" s="909"/>
      <c r="DF120" s="910"/>
      <c r="DG120" s="897">
        <v>10143670</v>
      </c>
      <c r="DH120" s="878"/>
      <c r="DI120" s="878"/>
      <c r="DJ120" s="878"/>
      <c r="DK120" s="878"/>
      <c r="DL120" s="878">
        <v>10696108</v>
      </c>
      <c r="DM120" s="878"/>
      <c r="DN120" s="878"/>
      <c r="DO120" s="878"/>
      <c r="DP120" s="878"/>
      <c r="DQ120" s="878">
        <v>10126107</v>
      </c>
      <c r="DR120" s="878"/>
      <c r="DS120" s="878"/>
      <c r="DT120" s="878"/>
      <c r="DU120" s="878"/>
      <c r="DV120" s="879">
        <v>94.1</v>
      </c>
      <c r="DW120" s="879"/>
      <c r="DX120" s="879"/>
      <c r="DY120" s="879"/>
      <c r="DZ120" s="880"/>
    </row>
    <row r="121" spans="1:130" s="230" customFormat="1" ht="26.25" customHeight="1" x14ac:dyDescent="0.15">
      <c r="A121" s="856"/>
      <c r="B121" s="857"/>
      <c r="C121" s="899" t="s">
        <v>467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436</v>
      </c>
      <c r="AB121" s="816"/>
      <c r="AC121" s="816"/>
      <c r="AD121" s="816"/>
      <c r="AE121" s="817"/>
      <c r="AF121" s="818" t="s">
        <v>436</v>
      </c>
      <c r="AG121" s="816"/>
      <c r="AH121" s="816"/>
      <c r="AI121" s="816"/>
      <c r="AJ121" s="817"/>
      <c r="AK121" s="818" t="s">
        <v>436</v>
      </c>
      <c r="AL121" s="816"/>
      <c r="AM121" s="816"/>
      <c r="AN121" s="816"/>
      <c r="AO121" s="817"/>
      <c r="AP121" s="860" t="s">
        <v>129</v>
      </c>
      <c r="AQ121" s="861"/>
      <c r="AR121" s="861"/>
      <c r="AS121" s="861"/>
      <c r="AT121" s="862"/>
      <c r="AU121" s="919"/>
      <c r="AV121" s="920"/>
      <c r="AW121" s="920"/>
      <c r="AX121" s="920"/>
      <c r="AY121" s="921"/>
      <c r="AZ121" s="851" t="s">
        <v>468</v>
      </c>
      <c r="BA121" s="788"/>
      <c r="BB121" s="788"/>
      <c r="BC121" s="788"/>
      <c r="BD121" s="788"/>
      <c r="BE121" s="788"/>
      <c r="BF121" s="788"/>
      <c r="BG121" s="788"/>
      <c r="BH121" s="788"/>
      <c r="BI121" s="788"/>
      <c r="BJ121" s="788"/>
      <c r="BK121" s="788"/>
      <c r="BL121" s="788"/>
      <c r="BM121" s="788"/>
      <c r="BN121" s="788"/>
      <c r="BO121" s="788"/>
      <c r="BP121" s="789"/>
      <c r="BQ121" s="852">
        <v>5257634</v>
      </c>
      <c r="BR121" s="853"/>
      <c r="BS121" s="853"/>
      <c r="BT121" s="853"/>
      <c r="BU121" s="853"/>
      <c r="BV121" s="853">
        <v>5157420</v>
      </c>
      <c r="BW121" s="853"/>
      <c r="BX121" s="853"/>
      <c r="BY121" s="853"/>
      <c r="BZ121" s="853"/>
      <c r="CA121" s="853">
        <v>4864347</v>
      </c>
      <c r="CB121" s="853"/>
      <c r="CC121" s="853"/>
      <c r="CD121" s="853"/>
      <c r="CE121" s="853"/>
      <c r="CF121" s="911">
        <v>45.2</v>
      </c>
      <c r="CG121" s="912"/>
      <c r="CH121" s="912"/>
      <c r="CI121" s="912"/>
      <c r="CJ121" s="912"/>
      <c r="CK121" s="905"/>
      <c r="CL121" s="891"/>
      <c r="CM121" s="891"/>
      <c r="CN121" s="891"/>
      <c r="CO121" s="892"/>
      <c r="CP121" s="871" t="s">
        <v>469</v>
      </c>
      <c r="CQ121" s="872"/>
      <c r="CR121" s="872"/>
      <c r="CS121" s="872"/>
      <c r="CT121" s="872"/>
      <c r="CU121" s="872"/>
      <c r="CV121" s="872"/>
      <c r="CW121" s="872"/>
      <c r="CX121" s="872"/>
      <c r="CY121" s="872"/>
      <c r="CZ121" s="872"/>
      <c r="DA121" s="872"/>
      <c r="DB121" s="872"/>
      <c r="DC121" s="872"/>
      <c r="DD121" s="872"/>
      <c r="DE121" s="872"/>
      <c r="DF121" s="873"/>
      <c r="DG121" s="852">
        <v>105248</v>
      </c>
      <c r="DH121" s="853"/>
      <c r="DI121" s="853"/>
      <c r="DJ121" s="853"/>
      <c r="DK121" s="853"/>
      <c r="DL121" s="853">
        <v>59991</v>
      </c>
      <c r="DM121" s="853"/>
      <c r="DN121" s="853"/>
      <c r="DO121" s="853"/>
      <c r="DP121" s="853"/>
      <c r="DQ121" s="853">
        <v>52384</v>
      </c>
      <c r="DR121" s="853"/>
      <c r="DS121" s="853"/>
      <c r="DT121" s="853"/>
      <c r="DU121" s="853"/>
      <c r="DV121" s="830">
        <v>0.5</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129</v>
      </c>
      <c r="AB122" s="816"/>
      <c r="AC122" s="816"/>
      <c r="AD122" s="816"/>
      <c r="AE122" s="817"/>
      <c r="AF122" s="818" t="s">
        <v>129</v>
      </c>
      <c r="AG122" s="816"/>
      <c r="AH122" s="816"/>
      <c r="AI122" s="816"/>
      <c r="AJ122" s="817"/>
      <c r="AK122" s="818" t="s">
        <v>436</v>
      </c>
      <c r="AL122" s="816"/>
      <c r="AM122" s="816"/>
      <c r="AN122" s="816"/>
      <c r="AO122" s="817"/>
      <c r="AP122" s="860" t="s">
        <v>129</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25478614</v>
      </c>
      <c r="BR122" s="881"/>
      <c r="BS122" s="881"/>
      <c r="BT122" s="881"/>
      <c r="BU122" s="881"/>
      <c r="BV122" s="881">
        <v>24758084</v>
      </c>
      <c r="BW122" s="881"/>
      <c r="BX122" s="881"/>
      <c r="BY122" s="881"/>
      <c r="BZ122" s="881"/>
      <c r="CA122" s="881">
        <v>24739831</v>
      </c>
      <c r="CB122" s="881"/>
      <c r="CC122" s="881"/>
      <c r="CD122" s="881"/>
      <c r="CE122" s="881"/>
      <c r="CF122" s="882">
        <v>230</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v>16185</v>
      </c>
      <c r="DH122" s="853"/>
      <c r="DI122" s="853"/>
      <c r="DJ122" s="853"/>
      <c r="DK122" s="853"/>
      <c r="DL122" s="853">
        <v>9644</v>
      </c>
      <c r="DM122" s="853"/>
      <c r="DN122" s="853"/>
      <c r="DO122" s="853"/>
      <c r="DP122" s="853"/>
      <c r="DQ122" s="853">
        <v>10856</v>
      </c>
      <c r="DR122" s="853"/>
      <c r="DS122" s="853"/>
      <c r="DT122" s="853"/>
      <c r="DU122" s="853"/>
      <c r="DV122" s="830">
        <v>0.1</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436</v>
      </c>
      <c r="AB123" s="816"/>
      <c r="AC123" s="816"/>
      <c r="AD123" s="816"/>
      <c r="AE123" s="817"/>
      <c r="AF123" s="818" t="s">
        <v>129</v>
      </c>
      <c r="AG123" s="816"/>
      <c r="AH123" s="816"/>
      <c r="AI123" s="816"/>
      <c r="AJ123" s="817"/>
      <c r="AK123" s="818" t="s">
        <v>436</v>
      </c>
      <c r="AL123" s="816"/>
      <c r="AM123" s="816"/>
      <c r="AN123" s="816"/>
      <c r="AO123" s="817"/>
      <c r="AP123" s="860" t="s">
        <v>129</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471</v>
      </c>
      <c r="BP123" s="914"/>
      <c r="BQ123" s="868">
        <v>38501380</v>
      </c>
      <c r="BR123" s="869"/>
      <c r="BS123" s="869"/>
      <c r="BT123" s="869"/>
      <c r="BU123" s="869"/>
      <c r="BV123" s="869">
        <v>39285489</v>
      </c>
      <c r="BW123" s="869"/>
      <c r="BX123" s="869"/>
      <c r="BY123" s="869"/>
      <c r="BZ123" s="869"/>
      <c r="CA123" s="869">
        <v>37540120</v>
      </c>
      <c r="CB123" s="869"/>
      <c r="CC123" s="869"/>
      <c r="CD123" s="869"/>
      <c r="CE123" s="869"/>
      <c r="CF123" s="784"/>
      <c r="CG123" s="785"/>
      <c r="CH123" s="785"/>
      <c r="CI123" s="785"/>
      <c r="CJ123" s="870"/>
      <c r="CK123" s="905"/>
      <c r="CL123" s="891"/>
      <c r="CM123" s="891"/>
      <c r="CN123" s="891"/>
      <c r="CO123" s="892"/>
      <c r="CP123" s="871" t="s">
        <v>472</v>
      </c>
      <c r="CQ123" s="872"/>
      <c r="CR123" s="872"/>
      <c r="CS123" s="872"/>
      <c r="CT123" s="872"/>
      <c r="CU123" s="872"/>
      <c r="CV123" s="872"/>
      <c r="CW123" s="872"/>
      <c r="CX123" s="872"/>
      <c r="CY123" s="872"/>
      <c r="CZ123" s="872"/>
      <c r="DA123" s="872"/>
      <c r="DB123" s="872"/>
      <c r="DC123" s="872"/>
      <c r="DD123" s="872"/>
      <c r="DE123" s="872"/>
      <c r="DF123" s="873"/>
      <c r="DG123" s="815" t="s">
        <v>436</v>
      </c>
      <c r="DH123" s="816"/>
      <c r="DI123" s="816"/>
      <c r="DJ123" s="816"/>
      <c r="DK123" s="817"/>
      <c r="DL123" s="818" t="s">
        <v>436</v>
      </c>
      <c r="DM123" s="816"/>
      <c r="DN123" s="816"/>
      <c r="DO123" s="816"/>
      <c r="DP123" s="817"/>
      <c r="DQ123" s="818" t="s">
        <v>436</v>
      </c>
      <c r="DR123" s="816"/>
      <c r="DS123" s="816"/>
      <c r="DT123" s="816"/>
      <c r="DU123" s="817"/>
      <c r="DV123" s="860" t="s">
        <v>129</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436</v>
      </c>
      <c r="AB124" s="816"/>
      <c r="AC124" s="816"/>
      <c r="AD124" s="816"/>
      <c r="AE124" s="817"/>
      <c r="AF124" s="818" t="s">
        <v>436</v>
      </c>
      <c r="AG124" s="816"/>
      <c r="AH124" s="816"/>
      <c r="AI124" s="816"/>
      <c r="AJ124" s="817"/>
      <c r="AK124" s="818" t="s">
        <v>129</v>
      </c>
      <c r="AL124" s="816"/>
      <c r="AM124" s="816"/>
      <c r="AN124" s="816"/>
      <c r="AO124" s="817"/>
      <c r="AP124" s="860" t="s">
        <v>436</v>
      </c>
      <c r="AQ124" s="861"/>
      <c r="AR124" s="861"/>
      <c r="AS124" s="861"/>
      <c r="AT124" s="862"/>
      <c r="AU124" s="863" t="s">
        <v>473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62.8</v>
      </c>
      <c r="BR124" s="867"/>
      <c r="BS124" s="867"/>
      <c r="BT124" s="867"/>
      <c r="BU124" s="867"/>
      <c r="BV124" s="867">
        <v>45.6</v>
      </c>
      <c r="BW124" s="867"/>
      <c r="BX124" s="867"/>
      <c r="BY124" s="867"/>
      <c r="BZ124" s="867"/>
      <c r="CA124" s="867">
        <v>45.1</v>
      </c>
      <c r="CB124" s="867"/>
      <c r="CC124" s="867"/>
      <c r="CD124" s="867"/>
      <c r="CE124" s="867"/>
      <c r="CF124" s="762"/>
      <c r="CG124" s="763"/>
      <c r="CH124" s="763"/>
      <c r="CI124" s="763"/>
      <c r="CJ124" s="898"/>
      <c r="CK124" s="906"/>
      <c r="CL124" s="906"/>
      <c r="CM124" s="906"/>
      <c r="CN124" s="906"/>
      <c r="CO124" s="907"/>
      <c r="CP124" s="871" t="s">
        <v>474</v>
      </c>
      <c r="CQ124" s="872"/>
      <c r="CR124" s="872"/>
      <c r="CS124" s="872"/>
      <c r="CT124" s="872"/>
      <c r="CU124" s="872"/>
      <c r="CV124" s="872"/>
      <c r="CW124" s="872"/>
      <c r="CX124" s="872"/>
      <c r="CY124" s="872"/>
      <c r="CZ124" s="872"/>
      <c r="DA124" s="872"/>
      <c r="DB124" s="872"/>
      <c r="DC124" s="872"/>
      <c r="DD124" s="872"/>
      <c r="DE124" s="872"/>
      <c r="DF124" s="873"/>
      <c r="DG124" s="799" t="s">
        <v>129</v>
      </c>
      <c r="DH124" s="800"/>
      <c r="DI124" s="800"/>
      <c r="DJ124" s="800"/>
      <c r="DK124" s="801"/>
      <c r="DL124" s="802" t="s">
        <v>436</v>
      </c>
      <c r="DM124" s="800"/>
      <c r="DN124" s="800"/>
      <c r="DO124" s="800"/>
      <c r="DP124" s="801"/>
      <c r="DQ124" s="802" t="s">
        <v>129</v>
      </c>
      <c r="DR124" s="800"/>
      <c r="DS124" s="800"/>
      <c r="DT124" s="800"/>
      <c r="DU124" s="801"/>
      <c r="DV124" s="884" t="s">
        <v>436</v>
      </c>
      <c r="DW124" s="885"/>
      <c r="DX124" s="885"/>
      <c r="DY124" s="885"/>
      <c r="DZ124" s="886"/>
    </row>
    <row r="125" spans="1:130" s="230" customFormat="1" ht="26.25" customHeight="1" x14ac:dyDescent="0.15">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129</v>
      </c>
      <c r="AB125" s="816"/>
      <c r="AC125" s="816"/>
      <c r="AD125" s="816"/>
      <c r="AE125" s="817"/>
      <c r="AF125" s="818" t="s">
        <v>129</v>
      </c>
      <c r="AG125" s="816"/>
      <c r="AH125" s="816"/>
      <c r="AI125" s="816"/>
      <c r="AJ125" s="817"/>
      <c r="AK125" s="818" t="s">
        <v>436</v>
      </c>
      <c r="AL125" s="816"/>
      <c r="AM125" s="816"/>
      <c r="AN125" s="816"/>
      <c r="AO125" s="817"/>
      <c r="AP125" s="860" t="s">
        <v>436</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475</v>
      </c>
      <c r="CL125" s="888"/>
      <c r="CM125" s="888"/>
      <c r="CN125" s="888"/>
      <c r="CO125" s="889"/>
      <c r="CP125" s="896" t="s">
        <v>476</v>
      </c>
      <c r="CQ125" s="844"/>
      <c r="CR125" s="844"/>
      <c r="CS125" s="844"/>
      <c r="CT125" s="844"/>
      <c r="CU125" s="844"/>
      <c r="CV125" s="844"/>
      <c r="CW125" s="844"/>
      <c r="CX125" s="844"/>
      <c r="CY125" s="844"/>
      <c r="CZ125" s="844"/>
      <c r="DA125" s="844"/>
      <c r="DB125" s="844"/>
      <c r="DC125" s="844"/>
      <c r="DD125" s="844"/>
      <c r="DE125" s="844"/>
      <c r="DF125" s="845"/>
      <c r="DG125" s="897" t="s">
        <v>129</v>
      </c>
      <c r="DH125" s="878"/>
      <c r="DI125" s="878"/>
      <c r="DJ125" s="878"/>
      <c r="DK125" s="878"/>
      <c r="DL125" s="878" t="s">
        <v>436</v>
      </c>
      <c r="DM125" s="878"/>
      <c r="DN125" s="878"/>
      <c r="DO125" s="878"/>
      <c r="DP125" s="878"/>
      <c r="DQ125" s="878" t="s">
        <v>436</v>
      </c>
      <c r="DR125" s="878"/>
      <c r="DS125" s="878"/>
      <c r="DT125" s="878"/>
      <c r="DU125" s="878"/>
      <c r="DV125" s="879" t="s">
        <v>436</v>
      </c>
      <c r="DW125" s="879"/>
      <c r="DX125" s="879"/>
      <c r="DY125" s="879"/>
      <c r="DZ125" s="880"/>
    </row>
    <row r="126" spans="1:130" s="230" customFormat="1" ht="26.25" customHeight="1" thickBot="1" x14ac:dyDescent="0.2">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11548</v>
      </c>
      <c r="AB126" s="816"/>
      <c r="AC126" s="816"/>
      <c r="AD126" s="816"/>
      <c r="AE126" s="817"/>
      <c r="AF126" s="818">
        <v>11475</v>
      </c>
      <c r="AG126" s="816"/>
      <c r="AH126" s="816"/>
      <c r="AI126" s="816"/>
      <c r="AJ126" s="817"/>
      <c r="AK126" s="818">
        <v>11401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477</v>
      </c>
      <c r="CQ126" s="788"/>
      <c r="CR126" s="788"/>
      <c r="CS126" s="788"/>
      <c r="CT126" s="788"/>
      <c r="CU126" s="788"/>
      <c r="CV126" s="788"/>
      <c r="CW126" s="788"/>
      <c r="CX126" s="788"/>
      <c r="CY126" s="788"/>
      <c r="CZ126" s="788"/>
      <c r="DA126" s="788"/>
      <c r="DB126" s="788"/>
      <c r="DC126" s="788"/>
      <c r="DD126" s="788"/>
      <c r="DE126" s="788"/>
      <c r="DF126" s="789"/>
      <c r="DG126" s="852" t="s">
        <v>436</v>
      </c>
      <c r="DH126" s="853"/>
      <c r="DI126" s="853"/>
      <c r="DJ126" s="853"/>
      <c r="DK126" s="853"/>
      <c r="DL126" s="853" t="s">
        <v>129</v>
      </c>
      <c r="DM126" s="853"/>
      <c r="DN126" s="853"/>
      <c r="DO126" s="853"/>
      <c r="DP126" s="853"/>
      <c r="DQ126" s="853" t="s">
        <v>436</v>
      </c>
      <c r="DR126" s="853"/>
      <c r="DS126" s="853"/>
      <c r="DT126" s="853"/>
      <c r="DU126" s="853"/>
      <c r="DV126" s="830" t="s">
        <v>436</v>
      </c>
      <c r="DW126" s="830"/>
      <c r="DX126" s="830"/>
      <c r="DY126" s="830"/>
      <c r="DZ126" s="831"/>
    </row>
    <row r="127" spans="1:130" s="230" customFormat="1" ht="26.25" customHeight="1" x14ac:dyDescent="0.15">
      <c r="A127" s="858"/>
      <c r="B127" s="859"/>
      <c r="C127" s="874" t="s">
        <v>478</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128</v>
      </c>
      <c r="AB127" s="816"/>
      <c r="AC127" s="816"/>
      <c r="AD127" s="816"/>
      <c r="AE127" s="817"/>
      <c r="AF127" s="818">
        <v>145</v>
      </c>
      <c r="AG127" s="816"/>
      <c r="AH127" s="816"/>
      <c r="AI127" s="816"/>
      <c r="AJ127" s="817"/>
      <c r="AK127" s="818">
        <v>155</v>
      </c>
      <c r="AL127" s="816"/>
      <c r="AM127" s="816"/>
      <c r="AN127" s="816"/>
      <c r="AO127" s="817"/>
      <c r="AP127" s="860">
        <v>0</v>
      </c>
      <c r="AQ127" s="861"/>
      <c r="AR127" s="861"/>
      <c r="AS127" s="861"/>
      <c r="AT127" s="862"/>
      <c r="AU127" s="232"/>
      <c r="AV127" s="232"/>
      <c r="AW127" s="232"/>
      <c r="AX127" s="877" t="s">
        <v>479</v>
      </c>
      <c r="AY127" s="848"/>
      <c r="AZ127" s="848"/>
      <c r="BA127" s="848"/>
      <c r="BB127" s="848"/>
      <c r="BC127" s="848"/>
      <c r="BD127" s="848"/>
      <c r="BE127" s="849"/>
      <c r="BF127" s="847" t="s">
        <v>480</v>
      </c>
      <c r="BG127" s="848"/>
      <c r="BH127" s="848"/>
      <c r="BI127" s="848"/>
      <c r="BJ127" s="848"/>
      <c r="BK127" s="848"/>
      <c r="BL127" s="849"/>
      <c r="BM127" s="847" t="s">
        <v>481</v>
      </c>
      <c r="BN127" s="848"/>
      <c r="BO127" s="848"/>
      <c r="BP127" s="848"/>
      <c r="BQ127" s="848"/>
      <c r="BR127" s="848"/>
      <c r="BS127" s="849"/>
      <c r="BT127" s="847" t="s">
        <v>482</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483</v>
      </c>
      <c r="CQ127" s="788"/>
      <c r="CR127" s="788"/>
      <c r="CS127" s="788"/>
      <c r="CT127" s="788"/>
      <c r="CU127" s="788"/>
      <c r="CV127" s="788"/>
      <c r="CW127" s="788"/>
      <c r="CX127" s="788"/>
      <c r="CY127" s="788"/>
      <c r="CZ127" s="788"/>
      <c r="DA127" s="788"/>
      <c r="DB127" s="788"/>
      <c r="DC127" s="788"/>
      <c r="DD127" s="788"/>
      <c r="DE127" s="788"/>
      <c r="DF127" s="789"/>
      <c r="DG127" s="852" t="s">
        <v>129</v>
      </c>
      <c r="DH127" s="853"/>
      <c r="DI127" s="853"/>
      <c r="DJ127" s="853"/>
      <c r="DK127" s="853"/>
      <c r="DL127" s="853" t="s">
        <v>436</v>
      </c>
      <c r="DM127" s="853"/>
      <c r="DN127" s="853"/>
      <c r="DO127" s="853"/>
      <c r="DP127" s="853"/>
      <c r="DQ127" s="853" t="s">
        <v>129</v>
      </c>
      <c r="DR127" s="853"/>
      <c r="DS127" s="853"/>
      <c r="DT127" s="853"/>
      <c r="DU127" s="853"/>
      <c r="DV127" s="830" t="s">
        <v>129</v>
      </c>
      <c r="DW127" s="830"/>
      <c r="DX127" s="830"/>
      <c r="DY127" s="830"/>
      <c r="DZ127" s="831"/>
    </row>
    <row r="128" spans="1:130" s="230" customFormat="1" ht="26.25" customHeight="1" thickBot="1" x14ac:dyDescent="0.2">
      <c r="A128" s="832" t="s">
        <v>484</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485</v>
      </c>
      <c r="X128" s="834"/>
      <c r="Y128" s="834"/>
      <c r="Z128" s="835"/>
      <c r="AA128" s="836">
        <v>458544</v>
      </c>
      <c r="AB128" s="837"/>
      <c r="AC128" s="837"/>
      <c r="AD128" s="837"/>
      <c r="AE128" s="838"/>
      <c r="AF128" s="839">
        <v>622273</v>
      </c>
      <c r="AG128" s="837"/>
      <c r="AH128" s="837"/>
      <c r="AI128" s="837"/>
      <c r="AJ128" s="838"/>
      <c r="AK128" s="839">
        <v>444476</v>
      </c>
      <c r="AL128" s="837"/>
      <c r="AM128" s="837"/>
      <c r="AN128" s="837"/>
      <c r="AO128" s="838"/>
      <c r="AP128" s="840"/>
      <c r="AQ128" s="841"/>
      <c r="AR128" s="841"/>
      <c r="AS128" s="841"/>
      <c r="AT128" s="842"/>
      <c r="AU128" s="232"/>
      <c r="AV128" s="232"/>
      <c r="AW128" s="232"/>
      <c r="AX128" s="843" t="s">
        <v>486</v>
      </c>
      <c r="AY128" s="844"/>
      <c r="AZ128" s="844"/>
      <c r="BA128" s="844"/>
      <c r="BB128" s="844"/>
      <c r="BC128" s="844"/>
      <c r="BD128" s="844"/>
      <c r="BE128" s="845"/>
      <c r="BF128" s="822" t="s">
        <v>436</v>
      </c>
      <c r="BG128" s="823"/>
      <c r="BH128" s="823"/>
      <c r="BI128" s="823"/>
      <c r="BJ128" s="823"/>
      <c r="BK128" s="823"/>
      <c r="BL128" s="846"/>
      <c r="BM128" s="822">
        <v>12.94</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487</v>
      </c>
      <c r="CQ128" s="766"/>
      <c r="CR128" s="766"/>
      <c r="CS128" s="766"/>
      <c r="CT128" s="766"/>
      <c r="CU128" s="766"/>
      <c r="CV128" s="766"/>
      <c r="CW128" s="766"/>
      <c r="CX128" s="766"/>
      <c r="CY128" s="766"/>
      <c r="CZ128" s="766"/>
      <c r="DA128" s="766"/>
      <c r="DB128" s="766"/>
      <c r="DC128" s="766"/>
      <c r="DD128" s="766"/>
      <c r="DE128" s="766"/>
      <c r="DF128" s="767"/>
      <c r="DG128" s="826" t="s">
        <v>436</v>
      </c>
      <c r="DH128" s="827"/>
      <c r="DI128" s="827"/>
      <c r="DJ128" s="827"/>
      <c r="DK128" s="827"/>
      <c r="DL128" s="827" t="s">
        <v>436</v>
      </c>
      <c r="DM128" s="827"/>
      <c r="DN128" s="827"/>
      <c r="DO128" s="827"/>
      <c r="DP128" s="827"/>
      <c r="DQ128" s="827" t="s">
        <v>436</v>
      </c>
      <c r="DR128" s="827"/>
      <c r="DS128" s="827"/>
      <c r="DT128" s="827"/>
      <c r="DU128" s="827"/>
      <c r="DV128" s="828" t="s">
        <v>129</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488</v>
      </c>
      <c r="X129" s="813"/>
      <c r="Y129" s="813"/>
      <c r="Z129" s="814"/>
      <c r="AA129" s="815">
        <v>12905817</v>
      </c>
      <c r="AB129" s="816"/>
      <c r="AC129" s="816"/>
      <c r="AD129" s="816"/>
      <c r="AE129" s="817"/>
      <c r="AF129" s="818">
        <v>13253475</v>
      </c>
      <c r="AG129" s="816"/>
      <c r="AH129" s="816"/>
      <c r="AI129" s="816"/>
      <c r="AJ129" s="817"/>
      <c r="AK129" s="818">
        <v>13056257</v>
      </c>
      <c r="AL129" s="816"/>
      <c r="AM129" s="816"/>
      <c r="AN129" s="816"/>
      <c r="AO129" s="817"/>
      <c r="AP129" s="819"/>
      <c r="AQ129" s="820"/>
      <c r="AR129" s="820"/>
      <c r="AS129" s="820"/>
      <c r="AT129" s="821"/>
      <c r="AU129" s="233"/>
      <c r="AV129" s="233"/>
      <c r="AW129" s="233"/>
      <c r="AX129" s="787" t="s">
        <v>489</v>
      </c>
      <c r="AY129" s="788"/>
      <c r="AZ129" s="788"/>
      <c r="BA129" s="788"/>
      <c r="BB129" s="788"/>
      <c r="BC129" s="788"/>
      <c r="BD129" s="788"/>
      <c r="BE129" s="789"/>
      <c r="BF129" s="806" t="s">
        <v>436</v>
      </c>
      <c r="BG129" s="807"/>
      <c r="BH129" s="807"/>
      <c r="BI129" s="807"/>
      <c r="BJ129" s="807"/>
      <c r="BK129" s="807"/>
      <c r="BL129" s="808"/>
      <c r="BM129" s="806">
        <v>17.940000000000001</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490</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491</v>
      </c>
      <c r="X130" s="813"/>
      <c r="Y130" s="813"/>
      <c r="Z130" s="814"/>
      <c r="AA130" s="815">
        <v>2316800</v>
      </c>
      <c r="AB130" s="816"/>
      <c r="AC130" s="816"/>
      <c r="AD130" s="816"/>
      <c r="AE130" s="817"/>
      <c r="AF130" s="818">
        <v>2291048</v>
      </c>
      <c r="AG130" s="816"/>
      <c r="AH130" s="816"/>
      <c r="AI130" s="816"/>
      <c r="AJ130" s="817"/>
      <c r="AK130" s="818">
        <v>2297638</v>
      </c>
      <c r="AL130" s="816"/>
      <c r="AM130" s="816"/>
      <c r="AN130" s="816"/>
      <c r="AO130" s="817"/>
      <c r="AP130" s="819"/>
      <c r="AQ130" s="820"/>
      <c r="AR130" s="820"/>
      <c r="AS130" s="820"/>
      <c r="AT130" s="821"/>
      <c r="AU130" s="233"/>
      <c r="AV130" s="233"/>
      <c r="AW130" s="233"/>
      <c r="AX130" s="787" t="s">
        <v>492</v>
      </c>
      <c r="AY130" s="788"/>
      <c r="AZ130" s="788"/>
      <c r="BA130" s="788"/>
      <c r="BB130" s="788"/>
      <c r="BC130" s="788"/>
      <c r="BD130" s="788"/>
      <c r="BE130" s="789"/>
      <c r="BF130" s="790">
        <v>13.4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493</v>
      </c>
      <c r="X131" s="797"/>
      <c r="Y131" s="797"/>
      <c r="Z131" s="798"/>
      <c r="AA131" s="799">
        <v>10589017</v>
      </c>
      <c r="AB131" s="800"/>
      <c r="AC131" s="800"/>
      <c r="AD131" s="800"/>
      <c r="AE131" s="801"/>
      <c r="AF131" s="802">
        <v>10962427</v>
      </c>
      <c r="AG131" s="800"/>
      <c r="AH131" s="800"/>
      <c r="AI131" s="800"/>
      <c r="AJ131" s="801"/>
      <c r="AK131" s="802">
        <v>10758619</v>
      </c>
      <c r="AL131" s="800"/>
      <c r="AM131" s="800"/>
      <c r="AN131" s="800"/>
      <c r="AO131" s="801"/>
      <c r="AP131" s="803"/>
      <c r="AQ131" s="804"/>
      <c r="AR131" s="804"/>
      <c r="AS131" s="804"/>
      <c r="AT131" s="805"/>
      <c r="AU131" s="233"/>
      <c r="AV131" s="233"/>
      <c r="AW131" s="233"/>
      <c r="AX131" s="765" t="s">
        <v>494</v>
      </c>
      <c r="AY131" s="766"/>
      <c r="AZ131" s="766"/>
      <c r="BA131" s="766"/>
      <c r="BB131" s="766"/>
      <c r="BC131" s="766"/>
      <c r="BD131" s="766"/>
      <c r="BE131" s="767"/>
      <c r="BF131" s="768">
        <v>45.1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14.622896539999999</v>
      </c>
      <c r="AB132" s="781"/>
      <c r="AC132" s="781"/>
      <c r="AD132" s="781"/>
      <c r="AE132" s="782"/>
      <c r="AF132" s="783">
        <v>13.15785273</v>
      </c>
      <c r="AG132" s="781"/>
      <c r="AH132" s="781"/>
      <c r="AI132" s="781"/>
      <c r="AJ132" s="782"/>
      <c r="AK132" s="783">
        <v>12.538299439999999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14.3</v>
      </c>
      <c r="AB133" s="760"/>
      <c r="AC133" s="760"/>
      <c r="AD133" s="760"/>
      <c r="AE133" s="761"/>
      <c r="AF133" s="759">
        <v>14</v>
      </c>
      <c r="AG133" s="760"/>
      <c r="AH133" s="760"/>
      <c r="AI133" s="760"/>
      <c r="AJ133" s="761"/>
      <c r="AK133" s="759">
        <v>13.4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SlzSHpK5Omt86aTp9VX9GYTcdpJ95LT61gJfm1TGeKIagJ8kzk7gyyvWUmInCpXah/1PAMte03TH6HOjSYC1Q==" saltValue="eoN6TSfYXiP3xwez2P8J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50" zoomScaleNormal="5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Rq2Kd6rHu1KmJ2FHi9TB7rkoeBww2+yK8NbgDWbyqYYAlq1OHWa4Ijsx4GNN/LQm9vKG5NXo9DJkwZfo6otIA==" saltValue="PSbwV9yGHKlNRyivuGtG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9k1uqNvLXl2siGVMq1kckrCqtkgyBhiwp0uBF3kPXJnUyN5zIgp/aMZBqgmGZnoRL9+RZOInxY6zfrFBGiqkQ==" saltValue="Kl6SIBS28UwtREFIfJDOT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501</v>
      </c>
      <c r="AP7" s="272"/>
      <c r="AQ7" s="273" t="s">
        <v>502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503</v>
      </c>
      <c r="AQ8" s="279" t="s">
        <v>504</v>
      </c>
      <c r="AR8" s="280" t="s">
        <v>505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5" t="s">
        <v>506</v>
      </c>
      <c r="AL9" s="1166"/>
      <c r="AM9" s="1166"/>
      <c r="AN9" s="1167"/>
      <c r="AO9" s="281">
        <v>3920500</v>
      </c>
      <c r="AP9" s="281">
        <v>93734</v>
      </c>
      <c r="AQ9" s="282">
        <v>105319</v>
      </c>
      <c r="AR9" s="283">
        <v>-11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5" t="s">
        <v>507</v>
      </c>
      <c r="AL10" s="1166"/>
      <c r="AM10" s="1166"/>
      <c r="AN10" s="1167"/>
      <c r="AO10" s="284">
        <v>521199</v>
      </c>
      <c r="AP10" s="284">
        <v>12461</v>
      </c>
      <c r="AQ10" s="285">
        <v>9860</v>
      </c>
      <c r="AR10" s="286">
        <v>26.4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5" t="s">
        <v>508</v>
      </c>
      <c r="AL11" s="1166"/>
      <c r="AM11" s="1166"/>
      <c r="AN11" s="1167"/>
      <c r="AO11" s="284">
        <v>28294</v>
      </c>
      <c r="AP11" s="284">
        <v>676</v>
      </c>
      <c r="AQ11" s="285">
        <v>1656</v>
      </c>
      <c r="AR11" s="286">
        <v>-59.2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5" t="s">
        <v>509</v>
      </c>
      <c r="AL12" s="1166"/>
      <c r="AM12" s="1166"/>
      <c r="AN12" s="1167"/>
      <c r="AO12" s="284" t="s">
        <v>510</v>
      </c>
      <c r="AP12" s="284" t="s">
        <v>510</v>
      </c>
      <c r="AQ12" s="285">
        <v>3</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5" t="s">
        <v>511</v>
      </c>
      <c r="AL13" s="1166"/>
      <c r="AM13" s="1166"/>
      <c r="AN13" s="1167"/>
      <c r="AO13" s="284">
        <v>427782</v>
      </c>
      <c r="AP13" s="284">
        <v>10228</v>
      </c>
      <c r="AQ13" s="285">
        <v>4056</v>
      </c>
      <c r="AR13" s="286">
        <v>152.19999999999999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5" t="s">
        <v>512</v>
      </c>
      <c r="AL14" s="1166"/>
      <c r="AM14" s="1166"/>
      <c r="AN14" s="1167"/>
      <c r="AO14" s="284">
        <v>60370</v>
      </c>
      <c r="AP14" s="284">
        <v>1443</v>
      </c>
      <c r="AQ14" s="285">
        <v>2339</v>
      </c>
      <c r="AR14" s="286">
        <v>-38.299999999999997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8" t="s">
        <v>513</v>
      </c>
      <c r="AL15" s="1169"/>
      <c r="AM15" s="1169"/>
      <c r="AN15" s="1170"/>
      <c r="AO15" s="284">
        <v>-289585</v>
      </c>
      <c r="AP15" s="284">
        <v>-6924</v>
      </c>
      <c r="AQ15" s="285">
        <v>-7717</v>
      </c>
      <c r="AR15" s="286">
        <v>-10.3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8" t="s">
        <v>187</v>
      </c>
      <c r="AL16" s="1169"/>
      <c r="AM16" s="1169"/>
      <c r="AN16" s="1170"/>
      <c r="AO16" s="284">
        <v>4668560</v>
      </c>
      <c r="AP16" s="284">
        <v>111619</v>
      </c>
      <c r="AQ16" s="285">
        <v>115515</v>
      </c>
      <c r="AR16" s="286">
        <v>-3.4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515</v>
      </c>
      <c r="AP20" s="293" t="s">
        <v>516</v>
      </c>
      <c r="AQ20" s="294" t="s">
        <v>517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1" t="s">
        <v>518</v>
      </c>
      <c r="AL21" s="1172"/>
      <c r="AM21" s="1172"/>
      <c r="AN21" s="1173"/>
      <c r="AO21" s="297">
        <v>8.8000000000000007</v>
      </c>
      <c r="AP21" s="298">
        <v>10.69</v>
      </c>
      <c r="AQ21" s="299">
        <v>-1.89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1" t="s">
        <v>519</v>
      </c>
      <c r="AL22" s="1172"/>
      <c r="AM22" s="1172"/>
      <c r="AN22" s="1173"/>
      <c r="AO22" s="302">
        <v>99.6</v>
      </c>
      <c r="AP22" s="303">
        <v>97.4</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4" t="s">
        <v>520</v>
      </c>
      <c r="B26" s="1164"/>
      <c r="C26" s="1164"/>
      <c r="D26" s="1164"/>
      <c r="E26" s="1164"/>
      <c r="F26" s="1164"/>
      <c r="G26" s="1164"/>
      <c r="H26" s="1164"/>
      <c r="I26" s="1164"/>
      <c r="J26" s="1164"/>
      <c r="K26" s="1164"/>
      <c r="L26" s="1164"/>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164"/>
      <c r="AS26" s="1164"/>
      <c r="AT26" s="267"/>
    </row>
    <row r="27" spans="1:46" x14ac:dyDescent="0.15">
      <c r="A27" s="309"/>
      <c r="AO27" s="262"/>
      <c r="AP27" s="262"/>
      <c r="AQ27" s="262"/>
      <c r="AR27" s="262"/>
      <c r="AS27" s="262"/>
      <c r="AT27" s="262"/>
    </row>
    <row r="28" spans="1:46" ht="17.25" x14ac:dyDescent="0.15">
      <c r="A28" s="263" t="s">
        <v>521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501</v>
      </c>
      <c r="AP30" s="272"/>
      <c r="AQ30" s="273" t="s">
        <v>502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503</v>
      </c>
      <c r="AQ31" s="279" t="s">
        <v>504</v>
      </c>
      <c r="AR31" s="280" t="s">
        <v>505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5" t="s">
        <v>523</v>
      </c>
      <c r="AL32" s="1156"/>
      <c r="AM32" s="1156"/>
      <c r="AN32" s="1157"/>
      <c r="AO32" s="312">
        <v>3363336</v>
      </c>
      <c r="AP32" s="312">
        <v>80413</v>
      </c>
      <c r="AQ32" s="313">
        <v>74824</v>
      </c>
      <c r="AR32" s="314">
        <v>7.5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5" t="s">
        <v>524</v>
      </c>
      <c r="AL33" s="1156"/>
      <c r="AM33" s="1156"/>
      <c r="AN33" s="1157"/>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5" t="s">
        <v>525</v>
      </c>
      <c r="AL34" s="1156"/>
      <c r="AM34" s="1156"/>
      <c r="AN34" s="1157"/>
      <c r="AO34" s="312" t="s">
        <v>510</v>
      </c>
      <c r="AP34" s="312" t="s">
        <v>510</v>
      </c>
      <c r="AQ34" s="313">
        <v>1</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5" t="s">
        <v>526</v>
      </c>
      <c r="AL35" s="1156"/>
      <c r="AM35" s="1156"/>
      <c r="AN35" s="1157"/>
      <c r="AO35" s="312">
        <v>537493</v>
      </c>
      <c r="AP35" s="312">
        <v>12851</v>
      </c>
      <c r="AQ35" s="313">
        <v>17427</v>
      </c>
      <c r="AR35" s="314">
        <v>-26.3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5" t="s">
        <v>527</v>
      </c>
      <c r="AL36" s="1156"/>
      <c r="AM36" s="1156"/>
      <c r="AN36" s="1157"/>
      <c r="AO36" s="312">
        <v>177807</v>
      </c>
      <c r="AP36" s="312">
        <v>4251</v>
      </c>
      <c r="AQ36" s="313">
        <v>2447</v>
      </c>
      <c r="AR36" s="314">
        <v>73.7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5" t="s">
        <v>528</v>
      </c>
      <c r="AL37" s="1156"/>
      <c r="AM37" s="1156"/>
      <c r="AN37" s="1157"/>
      <c r="AO37" s="312">
        <v>11556</v>
      </c>
      <c r="AP37" s="312">
        <v>276</v>
      </c>
      <c r="AQ37" s="313">
        <v>591</v>
      </c>
      <c r="AR37" s="314">
        <v>-53.3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8" t="s">
        <v>529</v>
      </c>
      <c r="AL38" s="1159"/>
      <c r="AM38" s="1159"/>
      <c r="AN38" s="1160"/>
      <c r="AO38" s="315">
        <v>869</v>
      </c>
      <c r="AP38" s="315">
        <v>21</v>
      </c>
      <c r="AQ38" s="316">
        <v>2</v>
      </c>
      <c r="AR38" s="304">
        <v>950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8" t="s">
        <v>530</v>
      </c>
      <c r="AL39" s="1159"/>
      <c r="AM39" s="1159"/>
      <c r="AN39" s="1160"/>
      <c r="AO39" s="312">
        <v>-444476</v>
      </c>
      <c r="AP39" s="312">
        <v>-10627</v>
      </c>
      <c r="AQ39" s="313">
        <v>-3618</v>
      </c>
      <c r="AR39" s="314">
        <v>193.7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5" t="s">
        <v>531</v>
      </c>
      <c r="AL40" s="1156"/>
      <c r="AM40" s="1156"/>
      <c r="AN40" s="1157"/>
      <c r="AO40" s="312">
        <v>-2297638</v>
      </c>
      <c r="AP40" s="312">
        <v>-54933</v>
      </c>
      <c r="AQ40" s="313">
        <v>-63812</v>
      </c>
      <c r="AR40" s="314">
        <v>-13.9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1" t="s">
        <v>301</v>
      </c>
      <c r="AL41" s="1162"/>
      <c r="AM41" s="1162"/>
      <c r="AN41" s="1163"/>
      <c r="AO41" s="312">
        <v>1348947</v>
      </c>
      <c r="AP41" s="312">
        <v>32251</v>
      </c>
      <c r="AQ41" s="313">
        <v>27863</v>
      </c>
      <c r="AR41" s="314">
        <v>15.7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8" t="s">
        <v>501</v>
      </c>
      <c r="AN49" s="1150" t="s">
        <v>535</v>
      </c>
      <c r="AO49" s="1151"/>
      <c r="AP49" s="1151"/>
      <c r="AQ49" s="1151"/>
      <c r="AR49" s="115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49"/>
      <c r="AN50" s="328" t="s">
        <v>536</v>
      </c>
      <c r="AO50" s="329" t="s">
        <v>537</v>
      </c>
      <c r="AP50" s="330" t="s">
        <v>538</v>
      </c>
      <c r="AQ50" s="331" t="s">
        <v>539</v>
      </c>
      <c r="AR50" s="332" t="s">
        <v>540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541</v>
      </c>
      <c r="AL51" s="325"/>
      <c r="AM51" s="333">
        <v>2071804</v>
      </c>
      <c r="AN51" s="334">
        <v>47050</v>
      </c>
      <c r="AO51" s="335">
        <v>2.2000000000000002</v>
      </c>
      <c r="AP51" s="336">
        <v>85173</v>
      </c>
      <c r="AQ51" s="337">
        <v>-4.3</v>
      </c>
      <c r="AR51" s="338">
        <v>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542</v>
      </c>
      <c r="AM52" s="341">
        <v>1276287</v>
      </c>
      <c r="AN52" s="342">
        <v>28984</v>
      </c>
      <c r="AO52" s="343">
        <v>11.5</v>
      </c>
      <c r="AP52" s="344">
        <v>43913</v>
      </c>
      <c r="AQ52" s="345">
        <v>-3.4</v>
      </c>
      <c r="AR52" s="346">
        <v>14.9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543</v>
      </c>
      <c r="AL53" s="325"/>
      <c r="AM53" s="333">
        <v>2033890</v>
      </c>
      <c r="AN53" s="334">
        <v>46955</v>
      </c>
      <c r="AO53" s="335">
        <v>-0.2</v>
      </c>
      <c r="AP53" s="336">
        <v>94081</v>
      </c>
      <c r="AQ53" s="337">
        <v>10.5</v>
      </c>
      <c r="AR53" s="338">
        <v>-10.7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542</v>
      </c>
      <c r="AM54" s="341">
        <v>1044617</v>
      </c>
      <c r="AN54" s="342">
        <v>24116</v>
      </c>
      <c r="AO54" s="343">
        <v>-16.8</v>
      </c>
      <c r="AP54" s="344">
        <v>48949</v>
      </c>
      <c r="AQ54" s="345">
        <v>11.5</v>
      </c>
      <c r="AR54" s="346">
        <v>-28.3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544</v>
      </c>
      <c r="AL55" s="325"/>
      <c r="AM55" s="333">
        <v>2936204</v>
      </c>
      <c r="AN55" s="334">
        <v>68633</v>
      </c>
      <c r="AO55" s="335">
        <v>46.2</v>
      </c>
      <c r="AP55" s="336">
        <v>92632</v>
      </c>
      <c r="AQ55" s="337">
        <v>-1.5</v>
      </c>
      <c r="AR55" s="338">
        <v>47.7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542</v>
      </c>
      <c r="AM56" s="341">
        <v>1972737</v>
      </c>
      <c r="AN56" s="342">
        <v>46112</v>
      </c>
      <c r="AO56" s="343">
        <v>91.2</v>
      </c>
      <c r="AP56" s="344">
        <v>47978</v>
      </c>
      <c r="AQ56" s="345">
        <v>-2</v>
      </c>
      <c r="AR56" s="346">
        <v>93.2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545</v>
      </c>
      <c r="AL57" s="325"/>
      <c r="AM57" s="333">
        <v>3208085</v>
      </c>
      <c r="AN57" s="334">
        <v>75829</v>
      </c>
      <c r="AO57" s="335">
        <v>10.5</v>
      </c>
      <c r="AP57" s="336">
        <v>96469</v>
      </c>
      <c r="AQ57" s="337">
        <v>4.0999999999999996</v>
      </c>
      <c r="AR57" s="338">
        <v>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542</v>
      </c>
      <c r="AM58" s="341">
        <v>2101239</v>
      </c>
      <c r="AN58" s="342">
        <v>49666</v>
      </c>
      <c r="AO58" s="343">
        <v>7.7</v>
      </c>
      <c r="AP58" s="344">
        <v>49775</v>
      </c>
      <c r="AQ58" s="345">
        <v>3.7</v>
      </c>
      <c r="AR58" s="346">
        <v>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546</v>
      </c>
      <c r="AL59" s="325"/>
      <c r="AM59" s="333">
        <v>3208475</v>
      </c>
      <c r="AN59" s="334">
        <v>76710</v>
      </c>
      <c r="AO59" s="335">
        <v>1.2</v>
      </c>
      <c r="AP59" s="336">
        <v>85743</v>
      </c>
      <c r="AQ59" s="337">
        <v>-11.1</v>
      </c>
      <c r="AR59" s="338">
        <v>12.3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542</v>
      </c>
      <c r="AM60" s="341">
        <v>1653787</v>
      </c>
      <c r="AN60" s="342">
        <v>39540</v>
      </c>
      <c r="AO60" s="343">
        <v>-20.399999999999999</v>
      </c>
      <c r="AP60" s="344">
        <v>45231</v>
      </c>
      <c r="AQ60" s="345">
        <v>-9.1</v>
      </c>
      <c r="AR60" s="346">
        <v>-11.3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547</v>
      </c>
      <c r="AL61" s="347"/>
      <c r="AM61" s="348">
        <v>2691692</v>
      </c>
      <c r="AN61" s="349">
        <v>63035</v>
      </c>
      <c r="AO61" s="350">
        <v>12</v>
      </c>
      <c r="AP61" s="351">
        <v>90820</v>
      </c>
      <c r="AQ61" s="352">
        <v>-0.5</v>
      </c>
      <c r="AR61" s="338">
        <v>12.5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542</v>
      </c>
      <c r="AM62" s="341">
        <v>1609733</v>
      </c>
      <c r="AN62" s="342">
        <v>37684</v>
      </c>
      <c r="AO62" s="343">
        <v>14.6</v>
      </c>
      <c r="AP62" s="344">
        <v>47169</v>
      </c>
      <c r="AQ62" s="345">
        <v>0.1</v>
      </c>
      <c r="AR62" s="346">
        <v>14.5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FSTdoLxzxC0naT9ynIszBvodWvY21hvJQE5SHx5Tt1ED8xX5gNPFEYs3B0M+lAGvm97W5MPurjKoiL65IA0PA==" saltValue="Iy9esscBNKqIK45odaqBC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549</v>
      </c>
    </row>
    <row r="120" spans="125:125" ht="13.5" hidden="1" customHeight="1" x14ac:dyDescent="0.15"/>
    <row r="121" spans="125:125" ht="13.5" hidden="1" customHeight="1" x14ac:dyDescent="0.15">
      <c r="DU121" s="259"/>
    </row>
  </sheetData>
  <sheetProtection algorithmName="SHA-512" hashValue="noSSLvCmPwquB44nWcfy7Mkz/P9bvJuyHa1ZT4+M/vcKDcKGPxqlG9rp/S/JWIrnjdWUTamFaJ7Igg3qd39MSQ==" saltValue="y7M/iSs6BMT/tTMEo4Yj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550</v>
      </c>
    </row>
  </sheetData>
  <sheetProtection algorithmName="SHA-512" hashValue="etiwG/jt8cI8CcAkaW9o9hivcsd/b74uivI1zOfM5i/LePvDjEGgmskkX2so5vrm89wtfL2Wg7yEWWQRiSTVyQ==" saltValue="ANZWBDtBJfgwQo4m14Xi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74" t="s">
        <v>3</v>
      </c>
      <c r="D47" s="1174"/>
      <c r="E47" s="1175"/>
      <c r="F47" s="11">
        <v>21.15</v>
      </c>
      <c r="G47" s="12">
        <v>19.95</v>
      </c>
      <c r="H47" s="12">
        <v>19.93</v>
      </c>
      <c r="I47" s="12">
        <v>19.87</v>
      </c>
      <c r="J47" s="13">
        <v>22.53</v>
      </c>
    </row>
    <row r="48" spans="2:10" ht="57.75" customHeight="1" x14ac:dyDescent="0.15">
      <c r="B48" s="14"/>
      <c r="C48" s="1176" t="s">
        <v>4</v>
      </c>
      <c r="D48" s="1176"/>
      <c r="E48" s="1177"/>
      <c r="F48" s="15">
        <v>1.76</v>
      </c>
      <c r="G48" s="16">
        <v>2.12</v>
      </c>
      <c r="H48" s="16">
        <v>0.79</v>
      </c>
      <c r="I48" s="16">
        <v>4.43</v>
      </c>
      <c r="J48" s="17">
        <v>5.53</v>
      </c>
    </row>
    <row r="49" spans="2:10" ht="57.75" customHeight="1" thickBot="1" x14ac:dyDescent="0.2">
      <c r="B49" s="18"/>
      <c r="C49" s="1178" t="s">
        <v>5</v>
      </c>
      <c r="D49" s="1178"/>
      <c r="E49" s="1179"/>
      <c r="F49" s="19" t="s">
        <v>556</v>
      </c>
      <c r="G49" s="20" t="s">
        <v>557</v>
      </c>
      <c r="H49" s="20" t="s">
        <v>558</v>
      </c>
      <c r="I49" s="20">
        <v>6.93</v>
      </c>
      <c r="J49" s="21">
        <v>3.39</v>
      </c>
    </row>
    <row r="50" spans="2:10" x14ac:dyDescent="0.15"/>
  </sheetData>
  <sheetProtection algorithmName="SHA-512" hashValue="CYrhWLPiE2tCcsIS78mfekE5+ADy01Sv4Kbhf+DKpEPAZ/ssrWgSmm5KJuHNB7UR/OETRXmxJ7j9pcy1PLOrpA==" saltValue="RMAF+sLGgt346srBy1J7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86" t="s">
        <v>559</v>
      </c>
      <c r="D34" s="1186"/>
      <c r="E34" s="1187"/>
      <c r="F34" s="32">
        <v>6.68</v>
      </c>
      <c r="G34" s="33">
        <v>6.28</v>
      </c>
      <c r="H34" s="33">
        <v>8.9700000000000006</v>
      </c>
      <c r="I34" s="33">
        <v>9.0500000000000007</v>
      </c>
      <c r="J34" s="34">
        <v>8.52</v>
      </c>
      <c r="K34" s="22"/>
      <c r="L34" s="22"/>
      <c r="M34" s="22"/>
      <c r="N34" s="22"/>
      <c r="O34" s="22"/>
      <c r="P34" s="22"/>
    </row>
    <row r="35" spans="1:16" ht="39" customHeight="1" x14ac:dyDescent="0.15">
      <c r="A35" s="22"/>
      <c r="B35" s="35"/>
      <c r="C35" s="1180" t="s">
        <v>560</v>
      </c>
      <c r="D35" s="1181"/>
      <c r="E35" s="1182"/>
      <c r="F35" s="36">
        <v>1.75</v>
      </c>
      <c r="G35" s="37">
        <v>2.12</v>
      </c>
      <c r="H35" s="37">
        <v>0.79</v>
      </c>
      <c r="I35" s="37">
        <v>4.43</v>
      </c>
      <c r="J35" s="38">
        <v>5.53</v>
      </c>
      <c r="K35" s="22"/>
      <c r="L35" s="22"/>
      <c r="M35" s="22"/>
      <c r="N35" s="22"/>
      <c r="O35" s="22"/>
      <c r="P35" s="22"/>
    </row>
    <row r="36" spans="1:16" ht="39" customHeight="1" x14ac:dyDescent="0.15">
      <c r="A36" s="22"/>
      <c r="B36" s="35"/>
      <c r="C36" s="1180" t="s">
        <v>561</v>
      </c>
      <c r="D36" s="1181"/>
      <c r="E36" s="1182"/>
      <c r="F36" s="36">
        <v>1.04</v>
      </c>
      <c r="G36" s="37">
        <v>0.32</v>
      </c>
      <c r="H36" s="37">
        <v>0.3</v>
      </c>
      <c r="I36" s="37">
        <v>1.0900000000000001</v>
      </c>
      <c r="J36" s="38">
        <v>1.28</v>
      </c>
      <c r="K36" s="22"/>
      <c r="L36" s="22"/>
      <c r="M36" s="22"/>
      <c r="N36" s="22"/>
      <c r="O36" s="22"/>
      <c r="P36" s="22"/>
    </row>
    <row r="37" spans="1:16" ht="39" customHeight="1" x14ac:dyDescent="0.15">
      <c r="A37" s="22"/>
      <c r="B37" s="35"/>
      <c r="C37" s="1180" t="s">
        <v>562</v>
      </c>
      <c r="D37" s="1181"/>
      <c r="E37" s="1182"/>
      <c r="F37" s="36">
        <v>0.92</v>
      </c>
      <c r="G37" s="37">
        <v>0.77</v>
      </c>
      <c r="H37" s="37">
        <v>0.36</v>
      </c>
      <c r="I37" s="37">
        <v>0.57999999999999996</v>
      </c>
      <c r="J37" s="38">
        <v>0.8</v>
      </c>
      <c r="K37" s="22"/>
      <c r="L37" s="22"/>
      <c r="M37" s="22"/>
      <c r="N37" s="22"/>
      <c r="O37" s="22"/>
      <c r="P37" s="22"/>
    </row>
    <row r="38" spans="1:16" ht="39" customHeight="1" x14ac:dyDescent="0.15">
      <c r="A38" s="22"/>
      <c r="B38" s="35"/>
      <c r="C38" s="1180" t="s">
        <v>563</v>
      </c>
      <c r="D38" s="1181"/>
      <c r="E38" s="1182"/>
      <c r="F38" s="36">
        <v>0.71</v>
      </c>
      <c r="G38" s="37">
        <v>0.68</v>
      </c>
      <c r="H38" s="37">
        <v>0.71</v>
      </c>
      <c r="I38" s="37">
        <v>0.61</v>
      </c>
      <c r="J38" s="38">
        <v>0.59</v>
      </c>
      <c r="K38" s="22"/>
      <c r="L38" s="22"/>
      <c r="M38" s="22"/>
      <c r="N38" s="22"/>
      <c r="O38" s="22"/>
      <c r="P38" s="22"/>
    </row>
    <row r="39" spans="1:16" ht="39" customHeight="1" x14ac:dyDescent="0.15">
      <c r="A39" s="22"/>
      <c r="B39" s="35"/>
      <c r="C39" s="1180" t="s">
        <v>564</v>
      </c>
      <c r="D39" s="1181"/>
      <c r="E39" s="1182"/>
      <c r="F39" s="36">
        <v>0.33</v>
      </c>
      <c r="G39" s="37">
        <v>0.5</v>
      </c>
      <c r="H39" s="37">
        <v>0.13</v>
      </c>
      <c r="I39" s="37">
        <v>0.71</v>
      </c>
      <c r="J39" s="38">
        <v>0.34</v>
      </c>
      <c r="K39" s="22"/>
      <c r="L39" s="22"/>
      <c r="M39" s="22"/>
      <c r="N39" s="22"/>
      <c r="O39" s="22"/>
      <c r="P39" s="22"/>
    </row>
    <row r="40" spans="1:16" ht="39" customHeight="1" x14ac:dyDescent="0.15">
      <c r="A40" s="22"/>
      <c r="B40" s="35"/>
      <c r="C40" s="1180" t="s">
        <v>565</v>
      </c>
      <c r="D40" s="1181"/>
      <c r="E40" s="1182"/>
      <c r="F40" s="36">
        <v>0.13</v>
      </c>
      <c r="G40" s="37">
        <v>0.13</v>
      </c>
      <c r="H40" s="37">
        <v>0.13</v>
      </c>
      <c r="I40" s="37">
        <v>0.14000000000000001</v>
      </c>
      <c r="J40" s="38">
        <v>0.32</v>
      </c>
      <c r="K40" s="22"/>
      <c r="L40" s="22"/>
      <c r="M40" s="22"/>
      <c r="N40" s="22"/>
      <c r="O40" s="22"/>
      <c r="P40" s="22"/>
    </row>
    <row r="41" spans="1:16" ht="39" customHeight="1" x14ac:dyDescent="0.15">
      <c r="A41" s="22"/>
      <c r="B41" s="35"/>
      <c r="C41" s="1180" t="s">
        <v>566</v>
      </c>
      <c r="D41" s="1181"/>
      <c r="E41" s="1182"/>
      <c r="F41" s="36">
        <v>0.17</v>
      </c>
      <c r="G41" s="37">
        <v>0.26</v>
      </c>
      <c r="H41" s="37">
        <v>0.22</v>
      </c>
      <c r="I41" s="37">
        <v>0.18</v>
      </c>
      <c r="J41" s="38">
        <v>0.19</v>
      </c>
      <c r="K41" s="22"/>
      <c r="L41" s="22"/>
      <c r="M41" s="22"/>
      <c r="N41" s="22"/>
      <c r="O41" s="22"/>
      <c r="P41" s="22"/>
    </row>
    <row r="42" spans="1:16" ht="39" customHeight="1" x14ac:dyDescent="0.15">
      <c r="A42" s="22"/>
      <c r="B42" s="39"/>
      <c r="C42" s="1180" t="s">
        <v>567</v>
      </c>
      <c r="D42" s="1181"/>
      <c r="E42" s="1182"/>
      <c r="F42" s="36" t="s">
        <v>510</v>
      </c>
      <c r="G42" s="37" t="s">
        <v>510</v>
      </c>
      <c r="H42" s="37" t="s">
        <v>510</v>
      </c>
      <c r="I42" s="37" t="s">
        <v>510</v>
      </c>
      <c r="J42" s="38" t="s">
        <v>510</v>
      </c>
      <c r="K42" s="22"/>
      <c r="L42" s="22"/>
      <c r="M42" s="22"/>
      <c r="N42" s="22"/>
      <c r="O42" s="22"/>
      <c r="P42" s="22"/>
    </row>
    <row r="43" spans="1:16" ht="39" customHeight="1" thickBot="1" x14ac:dyDescent="0.2">
      <c r="A43" s="22"/>
      <c r="B43" s="40"/>
      <c r="C43" s="1183" t="s">
        <v>568</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A8mGoD1HabQzrbe2kUXvYTFEddKfBmisJuTCsODieIdC39V+p7CKZc2w9L8rclADwj8sWPjigqXp3YStFZzfg==" saltValue="ZudQvGMcTi2Che6qm+9H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3734</v>
      </c>
      <c r="L45" s="60">
        <v>3673</v>
      </c>
      <c r="M45" s="60">
        <v>3477</v>
      </c>
      <c r="N45" s="60">
        <v>3603</v>
      </c>
      <c r="O45" s="61">
        <v>3363</v>
      </c>
      <c r="P45" s="48"/>
      <c r="Q45" s="48"/>
      <c r="R45" s="48"/>
      <c r="S45" s="48"/>
      <c r="T45" s="48"/>
      <c r="U45" s="48"/>
    </row>
    <row r="46" spans="1:21" ht="30.75" customHeight="1" x14ac:dyDescent="0.15">
      <c r="A46" s="48"/>
      <c r="B46" s="1213"/>
      <c r="C46" s="1214"/>
      <c r="D46" s="62"/>
      <c r="E46" s="1190" t="s">
        <v>13</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x14ac:dyDescent="0.15">
      <c r="A47" s="48"/>
      <c r="B47" s="1213"/>
      <c r="C47" s="1214"/>
      <c r="D47" s="62"/>
      <c r="E47" s="1190" t="s">
        <v>14</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x14ac:dyDescent="0.15">
      <c r="A48" s="48"/>
      <c r="B48" s="1213"/>
      <c r="C48" s="1214"/>
      <c r="D48" s="62"/>
      <c r="E48" s="1190" t="s">
        <v>15</v>
      </c>
      <c r="F48" s="1190"/>
      <c r="G48" s="1190"/>
      <c r="H48" s="1190"/>
      <c r="I48" s="1190"/>
      <c r="J48" s="1191"/>
      <c r="K48" s="63">
        <v>613</v>
      </c>
      <c r="L48" s="64">
        <v>611</v>
      </c>
      <c r="M48" s="64">
        <v>569</v>
      </c>
      <c r="N48" s="64">
        <v>545</v>
      </c>
      <c r="O48" s="65">
        <v>537</v>
      </c>
      <c r="P48" s="48"/>
      <c r="Q48" s="48"/>
      <c r="R48" s="48"/>
      <c r="S48" s="48"/>
      <c r="T48" s="48"/>
      <c r="U48" s="48"/>
    </row>
    <row r="49" spans="1:21" ht="30.75" customHeight="1" x14ac:dyDescent="0.15">
      <c r="A49" s="48"/>
      <c r="B49" s="1213"/>
      <c r="C49" s="1214"/>
      <c r="D49" s="62"/>
      <c r="E49" s="1190" t="s">
        <v>16</v>
      </c>
      <c r="F49" s="1190"/>
      <c r="G49" s="1190"/>
      <c r="H49" s="1190"/>
      <c r="I49" s="1190"/>
      <c r="J49" s="1191"/>
      <c r="K49" s="63">
        <v>262</v>
      </c>
      <c r="L49" s="64">
        <v>223</v>
      </c>
      <c r="M49" s="64">
        <v>266</v>
      </c>
      <c r="N49" s="64">
        <v>196</v>
      </c>
      <c r="O49" s="65">
        <v>178</v>
      </c>
      <c r="P49" s="48"/>
      <c r="Q49" s="48"/>
      <c r="R49" s="48"/>
      <c r="S49" s="48"/>
      <c r="T49" s="48"/>
      <c r="U49" s="48"/>
    </row>
    <row r="50" spans="1:21" ht="30.75" customHeight="1" x14ac:dyDescent="0.15">
      <c r="A50" s="48"/>
      <c r="B50" s="1213"/>
      <c r="C50" s="1214"/>
      <c r="D50" s="62"/>
      <c r="E50" s="1190" t="s">
        <v>17</v>
      </c>
      <c r="F50" s="1190"/>
      <c r="G50" s="1190"/>
      <c r="H50" s="1190"/>
      <c r="I50" s="1190"/>
      <c r="J50" s="1191"/>
      <c r="K50" s="63">
        <v>12</v>
      </c>
      <c r="L50" s="64">
        <v>12</v>
      </c>
      <c r="M50" s="64">
        <v>12</v>
      </c>
      <c r="N50" s="64">
        <v>12</v>
      </c>
      <c r="O50" s="65">
        <v>12</v>
      </c>
      <c r="P50" s="48"/>
      <c r="Q50" s="48"/>
      <c r="R50" s="48"/>
      <c r="S50" s="48"/>
      <c r="T50" s="48"/>
      <c r="U50" s="48"/>
    </row>
    <row r="51" spans="1:21" ht="30.75" customHeight="1" x14ac:dyDescent="0.15">
      <c r="A51" s="48"/>
      <c r="B51" s="1215"/>
      <c r="C51" s="1216"/>
      <c r="D51" s="66"/>
      <c r="E51" s="1190" t="s">
        <v>18</v>
      </c>
      <c r="F51" s="1190"/>
      <c r="G51" s="1190"/>
      <c r="H51" s="1190"/>
      <c r="I51" s="1190"/>
      <c r="J51" s="1191"/>
      <c r="K51" s="63">
        <v>0</v>
      </c>
      <c r="L51" s="64">
        <v>0</v>
      </c>
      <c r="M51" s="64">
        <v>0</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3151</v>
      </c>
      <c r="L52" s="64">
        <v>3059</v>
      </c>
      <c r="M52" s="64">
        <v>2775</v>
      </c>
      <c r="N52" s="64">
        <v>2914</v>
      </c>
      <c r="O52" s="65">
        <v>2742</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1470</v>
      </c>
      <c r="L53" s="69">
        <v>1460</v>
      </c>
      <c r="M53" s="69">
        <v>1549</v>
      </c>
      <c r="N53" s="69">
        <v>1442</v>
      </c>
      <c r="O53" s="70">
        <v>1349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6" t="s">
        <v>26</v>
      </c>
      <c r="C58" s="1197"/>
      <c r="D58" s="1202" t="s">
        <v>27</v>
      </c>
      <c r="E58" s="1203"/>
      <c r="F58" s="1203"/>
      <c r="G58" s="1203"/>
      <c r="H58" s="1203"/>
      <c r="I58" s="1203"/>
      <c r="J58" s="1204"/>
      <c r="K58" s="83"/>
      <c r="L58" s="84"/>
      <c r="M58" s="84"/>
      <c r="N58" s="84"/>
      <c r="O58" s="85"/>
    </row>
    <row r="59" spans="1:21" ht="31.5" customHeight="1" x14ac:dyDescent="0.15">
      <c r="B59" s="1198"/>
      <c r="C59" s="1199"/>
      <c r="D59" s="1205" t="s">
        <v>28</v>
      </c>
      <c r="E59" s="1206"/>
      <c r="F59" s="1206"/>
      <c r="G59" s="1206"/>
      <c r="H59" s="1206"/>
      <c r="I59" s="1206"/>
      <c r="J59" s="1207"/>
      <c r="K59" s="86"/>
      <c r="L59" s="87"/>
      <c r="M59" s="87"/>
      <c r="N59" s="87"/>
      <c r="O59" s="88"/>
    </row>
    <row r="60" spans="1:21" ht="31.5" customHeight="1" thickBot="1" x14ac:dyDescent="0.2">
      <c r="B60" s="1200"/>
      <c r="C60" s="1201"/>
      <c r="D60" s="1208" t="s">
        <v>29</v>
      </c>
      <c r="E60" s="1209"/>
      <c r="F60" s="1209"/>
      <c r="G60" s="1209"/>
      <c r="H60" s="1209"/>
      <c r="I60" s="1209"/>
      <c r="J60" s="1210"/>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YJWsojL0VmDuYeREIIiBjTkApAA1HB4J6aiorGr3lAuWWV+66ideTIXrJAnNpVuNTy5zbNIB0PmIiO4FnG49g==" saltValue="atHTOmrg7uku0zg0pfto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551</v>
      </c>
      <c r="J40" s="103" t="s">
        <v>552</v>
      </c>
      <c r="K40" s="103" t="s">
        <v>553</v>
      </c>
      <c r="L40" s="103" t="s">
        <v>554</v>
      </c>
      <c r="M40" s="104" t="s">
        <v>555</v>
      </c>
    </row>
    <row r="41" spans="2:13" ht="27.75" customHeight="1" x14ac:dyDescent="0.15">
      <c r="B41" s="1231" t="s">
        <v>32</v>
      </c>
      <c r="C41" s="1232"/>
      <c r="D41" s="105"/>
      <c r="E41" s="1233" t="s">
        <v>33</v>
      </c>
      <c r="F41" s="1233"/>
      <c r="G41" s="1233"/>
      <c r="H41" s="1234"/>
      <c r="I41" s="355">
        <v>32613</v>
      </c>
      <c r="J41" s="356">
        <v>30629</v>
      </c>
      <c r="K41" s="356">
        <v>29574</v>
      </c>
      <c r="L41" s="356">
        <v>28694</v>
      </c>
      <c r="M41" s="357">
        <v>27753</v>
      </c>
    </row>
    <row r="42" spans="2:13" ht="27.75" customHeight="1" x14ac:dyDescent="0.15">
      <c r="B42" s="1221"/>
      <c r="C42" s="1222"/>
      <c r="D42" s="106"/>
      <c r="E42" s="1225" t="s">
        <v>34</v>
      </c>
      <c r="F42" s="1225"/>
      <c r="G42" s="1225"/>
      <c r="H42" s="1226"/>
      <c r="I42" s="358">
        <v>63</v>
      </c>
      <c r="J42" s="359">
        <v>51</v>
      </c>
      <c r="K42" s="359">
        <v>39</v>
      </c>
      <c r="L42" s="359">
        <v>27</v>
      </c>
      <c r="M42" s="360">
        <v>15</v>
      </c>
    </row>
    <row r="43" spans="2:13" ht="27.75" customHeight="1" x14ac:dyDescent="0.15">
      <c r="B43" s="1221"/>
      <c r="C43" s="1222"/>
      <c r="D43" s="106"/>
      <c r="E43" s="1225" t="s">
        <v>35</v>
      </c>
      <c r="F43" s="1225"/>
      <c r="G43" s="1225"/>
      <c r="H43" s="1226"/>
      <c r="I43" s="358">
        <v>11247</v>
      </c>
      <c r="J43" s="359">
        <v>10863</v>
      </c>
      <c r="K43" s="359">
        <v>10265</v>
      </c>
      <c r="L43" s="359">
        <v>10766</v>
      </c>
      <c r="M43" s="360">
        <v>10189</v>
      </c>
    </row>
    <row r="44" spans="2:13" ht="27.75" customHeight="1" x14ac:dyDescent="0.15">
      <c r="B44" s="1221"/>
      <c r="C44" s="1222"/>
      <c r="D44" s="106"/>
      <c r="E44" s="1225" t="s">
        <v>36</v>
      </c>
      <c r="F44" s="1225"/>
      <c r="G44" s="1225"/>
      <c r="H44" s="1226"/>
      <c r="I44" s="358">
        <v>3216</v>
      </c>
      <c r="J44" s="359">
        <v>2787</v>
      </c>
      <c r="K44" s="359">
        <v>2466</v>
      </c>
      <c r="L44" s="359">
        <v>1991</v>
      </c>
      <c r="M44" s="360">
        <v>1622</v>
      </c>
    </row>
    <row r="45" spans="2:13" ht="27.75" customHeight="1" x14ac:dyDescent="0.15">
      <c r="B45" s="1221"/>
      <c r="C45" s="1222"/>
      <c r="D45" s="106"/>
      <c r="E45" s="1225" t="s">
        <v>37</v>
      </c>
      <c r="F45" s="1225"/>
      <c r="G45" s="1225"/>
      <c r="H45" s="1226"/>
      <c r="I45" s="358">
        <v>2822</v>
      </c>
      <c r="J45" s="359">
        <v>2838</v>
      </c>
      <c r="K45" s="359">
        <v>2817</v>
      </c>
      <c r="L45" s="359">
        <v>2811</v>
      </c>
      <c r="M45" s="360">
        <v>2812</v>
      </c>
    </row>
    <row r="46" spans="2:13" ht="27.75" customHeight="1" x14ac:dyDescent="0.15">
      <c r="B46" s="1221"/>
      <c r="C46" s="1222"/>
      <c r="D46" s="107"/>
      <c r="E46" s="1225" t="s">
        <v>38</v>
      </c>
      <c r="F46" s="1225"/>
      <c r="G46" s="1225"/>
      <c r="H46" s="1226"/>
      <c r="I46" s="358" t="s">
        <v>510</v>
      </c>
      <c r="J46" s="359" t="s">
        <v>510</v>
      </c>
      <c r="K46" s="359" t="s">
        <v>510</v>
      </c>
      <c r="L46" s="359" t="s">
        <v>510</v>
      </c>
      <c r="M46" s="360" t="s">
        <v>510</v>
      </c>
    </row>
    <row r="47" spans="2:13" ht="27.75" customHeight="1" x14ac:dyDescent="0.15">
      <c r="B47" s="1221"/>
      <c r="C47" s="1222"/>
      <c r="D47" s="108"/>
      <c r="E47" s="1235" t="s">
        <v>39</v>
      </c>
      <c r="F47" s="1236"/>
      <c r="G47" s="1236"/>
      <c r="H47" s="1237"/>
      <c r="I47" s="358" t="s">
        <v>510</v>
      </c>
      <c r="J47" s="359" t="s">
        <v>510</v>
      </c>
      <c r="K47" s="359" t="s">
        <v>510</v>
      </c>
      <c r="L47" s="359" t="s">
        <v>510</v>
      </c>
      <c r="M47" s="360" t="s">
        <v>510</v>
      </c>
    </row>
    <row r="48" spans="2:13" ht="27.75" customHeight="1" x14ac:dyDescent="0.15">
      <c r="B48" s="1221"/>
      <c r="C48" s="1222"/>
      <c r="D48" s="106"/>
      <c r="E48" s="1225" t="s">
        <v>40</v>
      </c>
      <c r="F48" s="1225"/>
      <c r="G48" s="1225"/>
      <c r="H48" s="1226"/>
      <c r="I48" s="358" t="s">
        <v>510</v>
      </c>
      <c r="J48" s="359" t="s">
        <v>510</v>
      </c>
      <c r="K48" s="359" t="s">
        <v>510</v>
      </c>
      <c r="L48" s="359" t="s">
        <v>510</v>
      </c>
      <c r="M48" s="360" t="s">
        <v>510</v>
      </c>
    </row>
    <row r="49" spans="2:13" ht="27.75" customHeight="1" x14ac:dyDescent="0.15">
      <c r="B49" s="1223"/>
      <c r="C49" s="1224"/>
      <c r="D49" s="106"/>
      <c r="E49" s="1225" t="s">
        <v>41</v>
      </c>
      <c r="F49" s="1225"/>
      <c r="G49" s="1225"/>
      <c r="H49" s="1226"/>
      <c r="I49" s="358" t="s">
        <v>510</v>
      </c>
      <c r="J49" s="359" t="s">
        <v>510</v>
      </c>
      <c r="K49" s="359" t="s">
        <v>510</v>
      </c>
      <c r="L49" s="359" t="s">
        <v>510</v>
      </c>
      <c r="M49" s="360" t="s">
        <v>510</v>
      </c>
    </row>
    <row r="50" spans="2:13" ht="27.75" customHeight="1" x14ac:dyDescent="0.15">
      <c r="B50" s="1219" t="s">
        <v>42</v>
      </c>
      <c r="C50" s="1220"/>
      <c r="D50" s="109"/>
      <c r="E50" s="1225" t="s">
        <v>43</v>
      </c>
      <c r="F50" s="1225"/>
      <c r="G50" s="1225"/>
      <c r="H50" s="1226"/>
      <c r="I50" s="358">
        <v>5228</v>
      </c>
      <c r="J50" s="359">
        <v>6046</v>
      </c>
      <c r="K50" s="359">
        <v>7765</v>
      </c>
      <c r="L50" s="359">
        <v>9370</v>
      </c>
      <c r="M50" s="360">
        <v>7936</v>
      </c>
    </row>
    <row r="51" spans="2:13" ht="27.75" customHeight="1" x14ac:dyDescent="0.15">
      <c r="B51" s="1221"/>
      <c r="C51" s="1222"/>
      <c r="D51" s="106"/>
      <c r="E51" s="1225" t="s">
        <v>44</v>
      </c>
      <c r="F51" s="1225"/>
      <c r="G51" s="1225"/>
      <c r="H51" s="1226"/>
      <c r="I51" s="358">
        <v>5854</v>
      </c>
      <c r="J51" s="359">
        <v>5626</v>
      </c>
      <c r="K51" s="359">
        <v>5258</v>
      </c>
      <c r="L51" s="359">
        <v>5157</v>
      </c>
      <c r="M51" s="360">
        <v>4864</v>
      </c>
    </row>
    <row r="52" spans="2:13" ht="27.75" customHeight="1" x14ac:dyDescent="0.15">
      <c r="B52" s="1223"/>
      <c r="C52" s="1224"/>
      <c r="D52" s="106"/>
      <c r="E52" s="1225" t="s">
        <v>45</v>
      </c>
      <c r="F52" s="1225"/>
      <c r="G52" s="1225"/>
      <c r="H52" s="1226"/>
      <c r="I52" s="358">
        <v>26789</v>
      </c>
      <c r="J52" s="359">
        <v>25678</v>
      </c>
      <c r="K52" s="359">
        <v>25479</v>
      </c>
      <c r="L52" s="359">
        <v>24758</v>
      </c>
      <c r="M52" s="360">
        <v>24740</v>
      </c>
    </row>
    <row r="53" spans="2:13" ht="27.75" customHeight="1" thickBot="1" x14ac:dyDescent="0.2">
      <c r="B53" s="1227" t="s">
        <v>46</v>
      </c>
      <c r="C53" s="1228"/>
      <c r="D53" s="110"/>
      <c r="E53" s="1229" t="s">
        <v>47</v>
      </c>
      <c r="F53" s="1229"/>
      <c r="G53" s="1229"/>
      <c r="H53" s="1230"/>
      <c r="I53" s="361">
        <v>12090</v>
      </c>
      <c r="J53" s="362">
        <v>9818</v>
      </c>
      <c r="K53" s="362">
        <v>6659</v>
      </c>
      <c r="L53" s="362">
        <v>5003</v>
      </c>
      <c r="M53" s="363">
        <v>4852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IEfABGF4fX+00ELva3kNVEMjbA1VgxEqP3jcIhfdTv7Lug99x6NDnx8acElsEqhyAxRGUcXaYIzuSP8W/q27g==" saltValue="lZiuJtq/BXv5xj5ChaoF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46" t="s">
        <v>50</v>
      </c>
      <c r="D55" s="1246"/>
      <c r="E55" s="1247"/>
      <c r="F55" s="122">
        <v>2573</v>
      </c>
      <c r="G55" s="122">
        <v>2633</v>
      </c>
      <c r="H55" s="123">
        <v>2941</v>
      </c>
    </row>
    <row r="56" spans="2:8" ht="52.5" customHeight="1" x14ac:dyDescent="0.15">
      <c r="B56" s="124"/>
      <c r="C56" s="1248" t="s">
        <v>51</v>
      </c>
      <c r="D56" s="1248"/>
      <c r="E56" s="1249"/>
      <c r="F56" s="125">
        <v>91</v>
      </c>
      <c r="G56" s="125">
        <v>92</v>
      </c>
      <c r="H56" s="126">
        <v>92</v>
      </c>
    </row>
    <row r="57" spans="2:8" ht="53.25" customHeight="1" x14ac:dyDescent="0.15">
      <c r="B57" s="124"/>
      <c r="C57" s="1250" t="s">
        <v>52</v>
      </c>
      <c r="D57" s="1250"/>
      <c r="E57" s="1251"/>
      <c r="F57" s="127">
        <v>4724</v>
      </c>
      <c r="G57" s="127">
        <v>6247</v>
      </c>
      <c r="H57" s="128">
        <v>4416</v>
      </c>
    </row>
    <row r="58" spans="2:8" ht="45.75" customHeight="1" x14ac:dyDescent="0.15">
      <c r="B58" s="129"/>
      <c r="C58" s="1238" t="s">
        <v>593</v>
      </c>
      <c r="D58" s="1239"/>
      <c r="E58" s="1240"/>
      <c r="F58" s="130">
        <v>3708</v>
      </c>
      <c r="G58" s="130">
        <v>5214</v>
      </c>
      <c r="H58" s="131">
        <v>3373</v>
      </c>
    </row>
    <row r="59" spans="2:8" ht="45.75" customHeight="1" x14ac:dyDescent="0.15">
      <c r="B59" s="129"/>
      <c r="C59" s="1238" t="s">
        <v>594</v>
      </c>
      <c r="D59" s="1239"/>
      <c r="E59" s="1240"/>
      <c r="F59" s="130">
        <v>362</v>
      </c>
      <c r="G59" s="130">
        <v>363</v>
      </c>
      <c r="H59" s="131">
        <v>364</v>
      </c>
    </row>
    <row r="60" spans="2:8" ht="45.75" customHeight="1" x14ac:dyDescent="0.15">
      <c r="B60" s="129"/>
      <c r="C60" s="1238" t="s">
        <v>595</v>
      </c>
      <c r="D60" s="1239"/>
      <c r="E60" s="1240"/>
      <c r="F60" s="130">
        <v>395</v>
      </c>
      <c r="G60" s="130">
        <v>379</v>
      </c>
      <c r="H60" s="131">
        <v>361</v>
      </c>
    </row>
    <row r="61" spans="2:8" ht="45.75" customHeight="1" x14ac:dyDescent="0.15">
      <c r="B61" s="129"/>
      <c r="C61" s="1238" t="s">
        <v>596</v>
      </c>
      <c r="D61" s="1239"/>
      <c r="E61" s="1240"/>
      <c r="F61" s="130">
        <v>120</v>
      </c>
      <c r="G61" s="130">
        <v>151</v>
      </c>
      <c r="H61" s="131">
        <v>179</v>
      </c>
    </row>
    <row r="62" spans="2:8" ht="45.75" customHeight="1" thickBot="1" x14ac:dyDescent="0.2">
      <c r="B62" s="132"/>
      <c r="C62" s="1241" t="s">
        <v>597</v>
      </c>
      <c r="D62" s="1242"/>
      <c r="E62" s="1243"/>
      <c r="F62" s="133">
        <v>39</v>
      </c>
      <c r="G62" s="133">
        <v>41</v>
      </c>
      <c r="H62" s="134">
        <v>41</v>
      </c>
    </row>
    <row r="63" spans="2:8" ht="52.5" customHeight="1" thickBot="1" x14ac:dyDescent="0.2">
      <c r="B63" s="135"/>
      <c r="C63" s="1244" t="s">
        <v>53</v>
      </c>
      <c r="D63" s="1244"/>
      <c r="E63" s="1245"/>
      <c r="F63" s="136">
        <v>7388</v>
      </c>
      <c r="G63" s="136">
        <v>8972</v>
      </c>
      <c r="H63" s="137">
        <v>7449</v>
      </c>
    </row>
    <row r="64" spans="2:8" x14ac:dyDescent="0.15"/>
  </sheetData>
  <sheetProtection algorithmName="SHA-512" hashValue="oNcL3VZzMWN2kia9zFt9mVTgordPVEvJb8z1ryPzWKg8NSt/ucYE5Rq9pFQMrNWBw8otFy9mHhx7ITlUUy0G8Q==" saltValue="dxZ6/ASG2vkZjwstYKvA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60" zoomScaleNormal="6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604</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4" t="s">
        <v>607</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ht="13.5" x14ac:dyDescent="0.15">
      <c r="B44" s="365"/>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ht="13.5" x14ac:dyDescent="0.15">
      <c r="B45" s="365"/>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ht="13.5" x14ac:dyDescent="0.15">
      <c r="B46" s="365"/>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ht="13.5" x14ac:dyDescent="0.15">
      <c r="B47" s="365"/>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602</v>
      </c>
    </row>
    <row r="50" spans="1:109" ht="13.5" x14ac:dyDescent="0.15">
      <c r="B50" s="365"/>
      <c r="G50" s="1258"/>
      <c r="H50" s="1258"/>
      <c r="I50" s="1258"/>
      <c r="J50" s="1258"/>
      <c r="K50" s="373"/>
      <c r="L50" s="373"/>
      <c r="M50" s="372"/>
      <c r="N50" s="372"/>
      <c r="AN50" s="1260"/>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2"/>
      <c r="BP50" s="1254" t="s">
        <v>551</v>
      </c>
      <c r="BQ50" s="1254"/>
      <c r="BR50" s="1254"/>
      <c r="BS50" s="1254"/>
      <c r="BT50" s="1254"/>
      <c r="BU50" s="1254"/>
      <c r="BV50" s="1254"/>
      <c r="BW50" s="1254"/>
      <c r="BX50" s="1254" t="s">
        <v>552</v>
      </c>
      <c r="BY50" s="1254"/>
      <c r="BZ50" s="1254"/>
      <c r="CA50" s="1254"/>
      <c r="CB50" s="1254"/>
      <c r="CC50" s="1254"/>
      <c r="CD50" s="1254"/>
      <c r="CE50" s="1254"/>
      <c r="CF50" s="1254" t="s">
        <v>553</v>
      </c>
      <c r="CG50" s="1254"/>
      <c r="CH50" s="1254"/>
      <c r="CI50" s="1254"/>
      <c r="CJ50" s="1254"/>
      <c r="CK50" s="1254"/>
      <c r="CL50" s="1254"/>
      <c r="CM50" s="1254"/>
      <c r="CN50" s="1254" t="s">
        <v>554</v>
      </c>
      <c r="CO50" s="1254"/>
      <c r="CP50" s="1254"/>
      <c r="CQ50" s="1254"/>
      <c r="CR50" s="1254"/>
      <c r="CS50" s="1254"/>
      <c r="CT50" s="1254"/>
      <c r="CU50" s="1254"/>
      <c r="CV50" s="1254" t="s">
        <v>555</v>
      </c>
      <c r="CW50" s="1254"/>
      <c r="CX50" s="1254"/>
      <c r="CY50" s="1254"/>
      <c r="CZ50" s="1254"/>
      <c r="DA50" s="1254"/>
      <c r="DB50" s="1254"/>
      <c r="DC50" s="1254"/>
    </row>
    <row r="51" spans="1:109" ht="13.5" customHeight="1" x14ac:dyDescent="0.15">
      <c r="B51" s="365"/>
      <c r="G51" s="1263"/>
      <c r="H51" s="1263"/>
      <c r="I51" s="1273"/>
      <c r="J51" s="1273"/>
      <c r="K51" s="1259"/>
      <c r="L51" s="1259"/>
      <c r="M51" s="1259"/>
      <c r="N51" s="1259"/>
      <c r="AM51" s="371"/>
      <c r="AN51" s="1255" t="s">
        <v>601</v>
      </c>
      <c r="AO51" s="1255"/>
      <c r="AP51" s="1255"/>
      <c r="AQ51" s="1255"/>
      <c r="AR51" s="1255"/>
      <c r="AS51" s="1255"/>
      <c r="AT51" s="1255"/>
      <c r="AU51" s="1255"/>
      <c r="AV51" s="1255"/>
      <c r="AW51" s="1255"/>
      <c r="AX51" s="1255"/>
      <c r="AY51" s="1255"/>
      <c r="AZ51" s="1255"/>
      <c r="BA51" s="1255"/>
      <c r="BB51" s="1255" t="s">
        <v>599</v>
      </c>
      <c r="BC51" s="1255"/>
      <c r="BD51" s="1255"/>
      <c r="BE51" s="1255"/>
      <c r="BF51" s="1255"/>
      <c r="BG51" s="1255"/>
      <c r="BH51" s="1255"/>
      <c r="BI51" s="1255"/>
      <c r="BJ51" s="1255"/>
      <c r="BK51" s="1255"/>
      <c r="BL51" s="1255"/>
      <c r="BM51" s="1255"/>
      <c r="BN51" s="1255"/>
      <c r="BO51" s="1255"/>
      <c r="BP51" s="1252">
        <v>116.8</v>
      </c>
      <c r="BQ51" s="1252"/>
      <c r="BR51" s="1252"/>
      <c r="BS51" s="1252"/>
      <c r="BT51" s="1252"/>
      <c r="BU51" s="1252"/>
      <c r="BV51" s="1252"/>
      <c r="BW51" s="1252"/>
      <c r="BX51" s="1252">
        <v>95.9</v>
      </c>
      <c r="BY51" s="1252"/>
      <c r="BZ51" s="1252"/>
      <c r="CA51" s="1252"/>
      <c r="CB51" s="1252"/>
      <c r="CC51" s="1252"/>
      <c r="CD51" s="1252"/>
      <c r="CE51" s="1252"/>
      <c r="CF51" s="1252">
        <v>62.8</v>
      </c>
      <c r="CG51" s="1252"/>
      <c r="CH51" s="1252"/>
      <c r="CI51" s="1252"/>
      <c r="CJ51" s="1252"/>
      <c r="CK51" s="1252"/>
      <c r="CL51" s="1252"/>
      <c r="CM51" s="1252"/>
      <c r="CN51" s="1252">
        <v>45.6</v>
      </c>
      <c r="CO51" s="1252"/>
      <c r="CP51" s="1252"/>
      <c r="CQ51" s="1252"/>
      <c r="CR51" s="1252"/>
      <c r="CS51" s="1252"/>
      <c r="CT51" s="1252"/>
      <c r="CU51" s="1252"/>
      <c r="CV51" s="1252">
        <v>45.1</v>
      </c>
      <c r="CW51" s="1252"/>
      <c r="CX51" s="1252"/>
      <c r="CY51" s="1252"/>
      <c r="CZ51" s="1252"/>
      <c r="DA51" s="1252"/>
      <c r="DB51" s="1252"/>
      <c r="DC51" s="1252"/>
    </row>
    <row r="52" spans="1:109" ht="13.5" x14ac:dyDescent="0.15">
      <c r="B52" s="365"/>
      <c r="G52" s="1263"/>
      <c r="H52" s="1263"/>
      <c r="I52" s="1273"/>
      <c r="J52" s="1273"/>
      <c r="K52" s="1259"/>
      <c r="L52" s="1259"/>
      <c r="M52" s="1259"/>
      <c r="N52" s="1259"/>
      <c r="AM52" s="371"/>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5" x14ac:dyDescent="0.15">
      <c r="A53" s="379"/>
      <c r="B53" s="365"/>
      <c r="G53" s="1263"/>
      <c r="H53" s="1263"/>
      <c r="I53" s="1258"/>
      <c r="J53" s="1258"/>
      <c r="K53" s="1259"/>
      <c r="L53" s="1259"/>
      <c r="M53" s="1259"/>
      <c r="N53" s="1259"/>
      <c r="AM53" s="371"/>
      <c r="AN53" s="1255"/>
      <c r="AO53" s="1255"/>
      <c r="AP53" s="1255"/>
      <c r="AQ53" s="1255"/>
      <c r="AR53" s="1255"/>
      <c r="AS53" s="1255"/>
      <c r="AT53" s="1255"/>
      <c r="AU53" s="1255"/>
      <c r="AV53" s="1255"/>
      <c r="AW53" s="1255"/>
      <c r="AX53" s="1255"/>
      <c r="AY53" s="1255"/>
      <c r="AZ53" s="1255"/>
      <c r="BA53" s="1255"/>
      <c r="BB53" s="1255" t="s">
        <v>606</v>
      </c>
      <c r="BC53" s="1255"/>
      <c r="BD53" s="1255"/>
      <c r="BE53" s="1255"/>
      <c r="BF53" s="1255"/>
      <c r="BG53" s="1255"/>
      <c r="BH53" s="1255"/>
      <c r="BI53" s="1255"/>
      <c r="BJ53" s="1255"/>
      <c r="BK53" s="1255"/>
      <c r="BL53" s="1255"/>
      <c r="BM53" s="1255"/>
      <c r="BN53" s="1255"/>
      <c r="BO53" s="1255"/>
      <c r="BP53" s="1252">
        <v>56.6</v>
      </c>
      <c r="BQ53" s="1252"/>
      <c r="BR53" s="1252"/>
      <c r="BS53" s="1252"/>
      <c r="BT53" s="1252"/>
      <c r="BU53" s="1252"/>
      <c r="BV53" s="1252"/>
      <c r="BW53" s="1252"/>
      <c r="BX53" s="1252">
        <v>58.3</v>
      </c>
      <c r="BY53" s="1252"/>
      <c r="BZ53" s="1252"/>
      <c r="CA53" s="1252"/>
      <c r="CB53" s="1252"/>
      <c r="CC53" s="1252"/>
      <c r="CD53" s="1252"/>
      <c r="CE53" s="1252"/>
      <c r="CF53" s="1252">
        <v>60</v>
      </c>
      <c r="CG53" s="1252"/>
      <c r="CH53" s="1252"/>
      <c r="CI53" s="1252"/>
      <c r="CJ53" s="1252"/>
      <c r="CK53" s="1252"/>
      <c r="CL53" s="1252"/>
      <c r="CM53" s="1252"/>
      <c r="CN53" s="1252">
        <v>61.8</v>
      </c>
      <c r="CO53" s="1252"/>
      <c r="CP53" s="1252"/>
      <c r="CQ53" s="1252"/>
      <c r="CR53" s="1252"/>
      <c r="CS53" s="1252"/>
      <c r="CT53" s="1252"/>
      <c r="CU53" s="1252"/>
      <c r="CV53" s="1252">
        <v>63.4</v>
      </c>
      <c r="CW53" s="1252"/>
      <c r="CX53" s="1252"/>
      <c r="CY53" s="1252"/>
      <c r="CZ53" s="1252"/>
      <c r="DA53" s="1252"/>
      <c r="DB53" s="1252"/>
      <c r="DC53" s="1252"/>
    </row>
    <row r="54" spans="1:109" ht="13.5" x14ac:dyDescent="0.15">
      <c r="A54" s="379"/>
      <c r="B54" s="365"/>
      <c r="G54" s="1263"/>
      <c r="H54" s="1263"/>
      <c r="I54" s="1258"/>
      <c r="J54" s="1258"/>
      <c r="K54" s="1259"/>
      <c r="L54" s="1259"/>
      <c r="M54" s="1259"/>
      <c r="N54" s="1259"/>
      <c r="AM54" s="371"/>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5" x14ac:dyDescent="0.15">
      <c r="A55" s="379"/>
      <c r="B55" s="365"/>
      <c r="G55" s="1258"/>
      <c r="H55" s="1258"/>
      <c r="I55" s="1258"/>
      <c r="J55" s="1258"/>
      <c r="K55" s="1259"/>
      <c r="L55" s="1259"/>
      <c r="M55" s="1259"/>
      <c r="N55" s="1259"/>
      <c r="AN55" s="1254" t="s">
        <v>600</v>
      </c>
      <c r="AO55" s="1254"/>
      <c r="AP55" s="1254"/>
      <c r="AQ55" s="1254"/>
      <c r="AR55" s="1254"/>
      <c r="AS55" s="1254"/>
      <c r="AT55" s="1254"/>
      <c r="AU55" s="1254"/>
      <c r="AV55" s="1254"/>
      <c r="AW55" s="1254"/>
      <c r="AX55" s="1254"/>
      <c r="AY55" s="1254"/>
      <c r="AZ55" s="1254"/>
      <c r="BA55" s="1254"/>
      <c r="BB55" s="1255" t="s">
        <v>599</v>
      </c>
      <c r="BC55" s="1255"/>
      <c r="BD55" s="1255"/>
      <c r="BE55" s="1255"/>
      <c r="BF55" s="1255"/>
      <c r="BG55" s="1255"/>
      <c r="BH55" s="1255"/>
      <c r="BI55" s="1255"/>
      <c r="BJ55" s="1255"/>
      <c r="BK55" s="1255"/>
      <c r="BL55" s="1255"/>
      <c r="BM55" s="1255"/>
      <c r="BN55" s="1255"/>
      <c r="BO55" s="1255"/>
      <c r="BP55" s="1252">
        <v>48</v>
      </c>
      <c r="BQ55" s="1252"/>
      <c r="BR55" s="1252"/>
      <c r="BS55" s="1252"/>
      <c r="BT55" s="1252"/>
      <c r="BU55" s="1252"/>
      <c r="BV55" s="1252"/>
      <c r="BW55" s="1252"/>
      <c r="BX55" s="1252">
        <v>49.1</v>
      </c>
      <c r="BY55" s="1252"/>
      <c r="BZ55" s="1252"/>
      <c r="CA55" s="1252"/>
      <c r="CB55" s="1252"/>
      <c r="CC55" s="1252"/>
      <c r="CD55" s="1252"/>
      <c r="CE55" s="1252"/>
      <c r="CF55" s="1252">
        <v>41.5</v>
      </c>
      <c r="CG55" s="1252"/>
      <c r="CH55" s="1252"/>
      <c r="CI55" s="1252"/>
      <c r="CJ55" s="1252"/>
      <c r="CK55" s="1252"/>
      <c r="CL55" s="1252"/>
      <c r="CM55" s="1252"/>
      <c r="CN55" s="1252">
        <v>25.2</v>
      </c>
      <c r="CO55" s="1252"/>
      <c r="CP55" s="1252"/>
      <c r="CQ55" s="1252"/>
      <c r="CR55" s="1252"/>
      <c r="CS55" s="1252"/>
      <c r="CT55" s="1252"/>
      <c r="CU55" s="1252"/>
      <c r="CV55" s="1252">
        <v>15.7</v>
      </c>
      <c r="CW55" s="1252"/>
      <c r="CX55" s="1252"/>
      <c r="CY55" s="1252"/>
      <c r="CZ55" s="1252"/>
      <c r="DA55" s="1252"/>
      <c r="DB55" s="1252"/>
      <c r="DC55" s="1252"/>
    </row>
    <row r="56" spans="1:109" ht="13.5" x14ac:dyDescent="0.15">
      <c r="A56" s="379"/>
      <c r="B56" s="365"/>
      <c r="G56" s="1258"/>
      <c r="H56" s="1258"/>
      <c r="I56" s="1258"/>
      <c r="J56" s="1258"/>
      <c r="K56" s="1259"/>
      <c r="L56" s="1259"/>
      <c r="M56" s="1259"/>
      <c r="N56" s="1259"/>
      <c r="AN56" s="1254"/>
      <c r="AO56" s="1254"/>
      <c r="AP56" s="1254"/>
      <c r="AQ56" s="1254"/>
      <c r="AR56" s="1254"/>
      <c r="AS56" s="1254"/>
      <c r="AT56" s="1254"/>
      <c r="AU56" s="1254"/>
      <c r="AV56" s="1254"/>
      <c r="AW56" s="1254"/>
      <c r="AX56" s="1254"/>
      <c r="AY56" s="1254"/>
      <c r="AZ56" s="1254"/>
      <c r="BA56" s="1254"/>
      <c r="BB56" s="1255"/>
      <c r="BC56" s="1255"/>
      <c r="BD56" s="1255"/>
      <c r="BE56" s="1255"/>
      <c r="BF56" s="1255"/>
      <c r="BG56" s="1255"/>
      <c r="BH56" s="1255"/>
      <c r="BI56" s="1255"/>
      <c r="BJ56" s="1255"/>
      <c r="BK56" s="1255"/>
      <c r="BL56" s="1255"/>
      <c r="BM56" s="1255"/>
      <c r="BN56" s="1255"/>
      <c r="BO56" s="1255"/>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379" customFormat="1" ht="13.5" x14ac:dyDescent="0.15">
      <c r="B57" s="385"/>
      <c r="G57" s="1258"/>
      <c r="H57" s="1258"/>
      <c r="I57" s="1256"/>
      <c r="J57" s="1256"/>
      <c r="K57" s="1259"/>
      <c r="L57" s="1259"/>
      <c r="M57" s="1259"/>
      <c r="N57" s="1259"/>
      <c r="AM57" s="364"/>
      <c r="AN57" s="1254"/>
      <c r="AO57" s="1254"/>
      <c r="AP57" s="1254"/>
      <c r="AQ57" s="1254"/>
      <c r="AR57" s="1254"/>
      <c r="AS57" s="1254"/>
      <c r="AT57" s="1254"/>
      <c r="AU57" s="1254"/>
      <c r="AV57" s="1254"/>
      <c r="AW57" s="1254"/>
      <c r="AX57" s="1254"/>
      <c r="AY57" s="1254"/>
      <c r="AZ57" s="1254"/>
      <c r="BA57" s="1254"/>
      <c r="BB57" s="1255" t="s">
        <v>606</v>
      </c>
      <c r="BC57" s="1255"/>
      <c r="BD57" s="1255"/>
      <c r="BE57" s="1255"/>
      <c r="BF57" s="1255"/>
      <c r="BG57" s="1255"/>
      <c r="BH57" s="1255"/>
      <c r="BI57" s="1255"/>
      <c r="BJ57" s="1255"/>
      <c r="BK57" s="1255"/>
      <c r="BL57" s="1255"/>
      <c r="BM57" s="1255"/>
      <c r="BN57" s="1255"/>
      <c r="BO57" s="1255"/>
      <c r="BP57" s="1252">
        <v>60.8</v>
      </c>
      <c r="BQ57" s="1252"/>
      <c r="BR57" s="1252"/>
      <c r="BS57" s="1252"/>
      <c r="BT57" s="1252"/>
      <c r="BU57" s="1252"/>
      <c r="BV57" s="1252"/>
      <c r="BW57" s="1252"/>
      <c r="BX57" s="1252">
        <v>61</v>
      </c>
      <c r="BY57" s="1252"/>
      <c r="BZ57" s="1252"/>
      <c r="CA57" s="1252"/>
      <c r="CB57" s="1252"/>
      <c r="CC57" s="1252"/>
      <c r="CD57" s="1252"/>
      <c r="CE57" s="1252"/>
      <c r="CF57" s="1252">
        <v>61.7</v>
      </c>
      <c r="CG57" s="1252"/>
      <c r="CH57" s="1252"/>
      <c r="CI57" s="1252"/>
      <c r="CJ57" s="1252"/>
      <c r="CK57" s="1252"/>
      <c r="CL57" s="1252"/>
      <c r="CM57" s="1252"/>
      <c r="CN57" s="1252">
        <v>62.5</v>
      </c>
      <c r="CO57" s="1252"/>
      <c r="CP57" s="1252"/>
      <c r="CQ57" s="1252"/>
      <c r="CR57" s="1252"/>
      <c r="CS57" s="1252"/>
      <c r="CT57" s="1252"/>
      <c r="CU57" s="1252"/>
      <c r="CV57" s="1252">
        <v>65</v>
      </c>
      <c r="CW57" s="1252"/>
      <c r="CX57" s="1252"/>
      <c r="CY57" s="1252"/>
      <c r="CZ57" s="1252"/>
      <c r="DA57" s="1252"/>
      <c r="DB57" s="1252"/>
      <c r="DC57" s="1252"/>
      <c r="DD57" s="390"/>
      <c r="DE57" s="385"/>
    </row>
    <row r="58" spans="1:109" s="379" customFormat="1" ht="13.5" x14ac:dyDescent="0.15">
      <c r="A58" s="364"/>
      <c r="B58" s="385"/>
      <c r="G58" s="1258"/>
      <c r="H58" s="1258"/>
      <c r="I58" s="1256"/>
      <c r="J58" s="1256"/>
      <c r="K58" s="1259"/>
      <c r="L58" s="1259"/>
      <c r="M58" s="1259"/>
      <c r="N58" s="1259"/>
      <c r="AM58" s="364"/>
      <c r="AN58" s="1254"/>
      <c r="AO58" s="1254"/>
      <c r="AP58" s="1254"/>
      <c r="AQ58" s="1254"/>
      <c r="AR58" s="1254"/>
      <c r="AS58" s="1254"/>
      <c r="AT58" s="1254"/>
      <c r="AU58" s="1254"/>
      <c r="AV58" s="1254"/>
      <c r="AW58" s="1254"/>
      <c r="AX58" s="1254"/>
      <c r="AY58" s="1254"/>
      <c r="AZ58" s="1254"/>
      <c r="BA58" s="1254"/>
      <c r="BB58" s="1255"/>
      <c r="BC58" s="1255"/>
      <c r="BD58" s="1255"/>
      <c r="BE58" s="1255"/>
      <c r="BF58" s="1255"/>
      <c r="BG58" s="1255"/>
      <c r="BH58" s="1255"/>
      <c r="BI58" s="1255"/>
      <c r="BJ58" s="1255"/>
      <c r="BK58" s="1255"/>
      <c r="BL58" s="1255"/>
      <c r="BM58" s="1255"/>
      <c r="BN58" s="1255"/>
      <c r="BO58" s="1255"/>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605</v>
      </c>
    </row>
    <row r="64" spans="1:109" ht="13.5" x14ac:dyDescent="0.15">
      <c r="B64" s="365"/>
      <c r="G64" s="380"/>
      <c r="I64" s="382"/>
      <c r="J64" s="382"/>
      <c r="K64" s="382"/>
      <c r="L64" s="382"/>
      <c r="M64" s="382"/>
      <c r="N64" s="381"/>
      <c r="AM64" s="380"/>
      <c r="AN64" s="380" t="s">
        <v>604</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4" t="s">
        <v>603</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ht="13.5" x14ac:dyDescent="0.15">
      <c r="B66" s="365"/>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ht="13.5" x14ac:dyDescent="0.15">
      <c r="B67" s="365"/>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ht="13.5" x14ac:dyDescent="0.15">
      <c r="B68" s="365"/>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ht="13.5" x14ac:dyDescent="0.15">
      <c r="B69" s="365"/>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602</v>
      </c>
    </row>
    <row r="72" spans="2:107" ht="13.5" x14ac:dyDescent="0.15">
      <c r="B72" s="365"/>
      <c r="G72" s="1258"/>
      <c r="H72" s="1258"/>
      <c r="I72" s="1258"/>
      <c r="J72" s="1258"/>
      <c r="K72" s="373"/>
      <c r="L72" s="373"/>
      <c r="M72" s="372"/>
      <c r="N72" s="372"/>
      <c r="AN72" s="1260"/>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2"/>
      <c r="BP72" s="1254" t="s">
        <v>551</v>
      </c>
      <c r="BQ72" s="1254"/>
      <c r="BR72" s="1254"/>
      <c r="BS72" s="1254"/>
      <c r="BT72" s="1254"/>
      <c r="BU72" s="1254"/>
      <c r="BV72" s="1254"/>
      <c r="BW72" s="1254"/>
      <c r="BX72" s="1254" t="s">
        <v>552</v>
      </c>
      <c r="BY72" s="1254"/>
      <c r="BZ72" s="1254"/>
      <c r="CA72" s="1254"/>
      <c r="CB72" s="1254"/>
      <c r="CC72" s="1254"/>
      <c r="CD72" s="1254"/>
      <c r="CE72" s="1254"/>
      <c r="CF72" s="1254" t="s">
        <v>553</v>
      </c>
      <c r="CG72" s="1254"/>
      <c r="CH72" s="1254"/>
      <c r="CI72" s="1254"/>
      <c r="CJ72" s="1254"/>
      <c r="CK72" s="1254"/>
      <c r="CL72" s="1254"/>
      <c r="CM72" s="1254"/>
      <c r="CN72" s="1254" t="s">
        <v>554</v>
      </c>
      <c r="CO72" s="1254"/>
      <c r="CP72" s="1254"/>
      <c r="CQ72" s="1254"/>
      <c r="CR72" s="1254"/>
      <c r="CS72" s="1254"/>
      <c r="CT72" s="1254"/>
      <c r="CU72" s="1254"/>
      <c r="CV72" s="1254" t="s">
        <v>555</v>
      </c>
      <c r="CW72" s="1254"/>
      <c r="CX72" s="1254"/>
      <c r="CY72" s="1254"/>
      <c r="CZ72" s="1254"/>
      <c r="DA72" s="1254"/>
      <c r="DB72" s="1254"/>
      <c r="DC72" s="1254"/>
    </row>
    <row r="73" spans="2:107" ht="13.5" x14ac:dyDescent="0.15">
      <c r="B73" s="365"/>
      <c r="G73" s="1263"/>
      <c r="H73" s="1263"/>
      <c r="I73" s="1263"/>
      <c r="J73" s="1263"/>
      <c r="K73" s="1253"/>
      <c r="L73" s="1253"/>
      <c r="M73" s="1253"/>
      <c r="N73" s="1253"/>
      <c r="AM73" s="371"/>
      <c r="AN73" s="1255" t="s">
        <v>601</v>
      </c>
      <c r="AO73" s="1255"/>
      <c r="AP73" s="1255"/>
      <c r="AQ73" s="1255"/>
      <c r="AR73" s="1255"/>
      <c r="AS73" s="1255"/>
      <c r="AT73" s="1255"/>
      <c r="AU73" s="1255"/>
      <c r="AV73" s="1255"/>
      <c r="AW73" s="1255"/>
      <c r="AX73" s="1255"/>
      <c r="AY73" s="1255"/>
      <c r="AZ73" s="1255"/>
      <c r="BA73" s="1255"/>
      <c r="BB73" s="1255" t="s">
        <v>599</v>
      </c>
      <c r="BC73" s="1255"/>
      <c r="BD73" s="1255"/>
      <c r="BE73" s="1255"/>
      <c r="BF73" s="1255"/>
      <c r="BG73" s="1255"/>
      <c r="BH73" s="1255"/>
      <c r="BI73" s="1255"/>
      <c r="BJ73" s="1255"/>
      <c r="BK73" s="1255"/>
      <c r="BL73" s="1255"/>
      <c r="BM73" s="1255"/>
      <c r="BN73" s="1255"/>
      <c r="BO73" s="1255"/>
      <c r="BP73" s="1252">
        <v>116.8</v>
      </c>
      <c r="BQ73" s="1252"/>
      <c r="BR73" s="1252"/>
      <c r="BS73" s="1252"/>
      <c r="BT73" s="1252"/>
      <c r="BU73" s="1252"/>
      <c r="BV73" s="1252"/>
      <c r="BW73" s="1252"/>
      <c r="BX73" s="1252">
        <v>95.9</v>
      </c>
      <c r="BY73" s="1252"/>
      <c r="BZ73" s="1252"/>
      <c r="CA73" s="1252"/>
      <c r="CB73" s="1252"/>
      <c r="CC73" s="1252"/>
      <c r="CD73" s="1252"/>
      <c r="CE73" s="1252"/>
      <c r="CF73" s="1252">
        <v>62.8</v>
      </c>
      <c r="CG73" s="1252"/>
      <c r="CH73" s="1252"/>
      <c r="CI73" s="1252"/>
      <c r="CJ73" s="1252"/>
      <c r="CK73" s="1252"/>
      <c r="CL73" s="1252"/>
      <c r="CM73" s="1252"/>
      <c r="CN73" s="1252">
        <v>45.6</v>
      </c>
      <c r="CO73" s="1252"/>
      <c r="CP73" s="1252"/>
      <c r="CQ73" s="1252"/>
      <c r="CR73" s="1252"/>
      <c r="CS73" s="1252"/>
      <c r="CT73" s="1252"/>
      <c r="CU73" s="1252"/>
      <c r="CV73" s="1252">
        <v>45.1</v>
      </c>
      <c r="CW73" s="1252"/>
      <c r="CX73" s="1252"/>
      <c r="CY73" s="1252"/>
      <c r="CZ73" s="1252"/>
      <c r="DA73" s="1252"/>
      <c r="DB73" s="1252"/>
      <c r="DC73" s="1252"/>
    </row>
    <row r="74" spans="2:107" ht="13.5" x14ac:dyDescent="0.15">
      <c r="B74" s="365"/>
      <c r="G74" s="1263"/>
      <c r="H74" s="1263"/>
      <c r="I74" s="1263"/>
      <c r="J74" s="1263"/>
      <c r="K74" s="1253"/>
      <c r="L74" s="1253"/>
      <c r="M74" s="1253"/>
      <c r="N74" s="1253"/>
      <c r="AM74" s="371"/>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5" x14ac:dyDescent="0.15">
      <c r="B75" s="365"/>
      <c r="G75" s="1263"/>
      <c r="H75" s="1263"/>
      <c r="I75" s="1258"/>
      <c r="J75" s="1258"/>
      <c r="K75" s="1259"/>
      <c r="L75" s="1259"/>
      <c r="M75" s="1259"/>
      <c r="N75" s="1259"/>
      <c r="AM75" s="371"/>
      <c r="AN75" s="1255"/>
      <c r="AO75" s="1255"/>
      <c r="AP75" s="1255"/>
      <c r="AQ75" s="1255"/>
      <c r="AR75" s="1255"/>
      <c r="AS75" s="1255"/>
      <c r="AT75" s="1255"/>
      <c r="AU75" s="1255"/>
      <c r="AV75" s="1255"/>
      <c r="AW75" s="1255"/>
      <c r="AX75" s="1255"/>
      <c r="AY75" s="1255"/>
      <c r="AZ75" s="1255"/>
      <c r="BA75" s="1255"/>
      <c r="BB75" s="1255" t="s">
        <v>598</v>
      </c>
      <c r="BC75" s="1255"/>
      <c r="BD75" s="1255"/>
      <c r="BE75" s="1255"/>
      <c r="BF75" s="1255"/>
      <c r="BG75" s="1255"/>
      <c r="BH75" s="1255"/>
      <c r="BI75" s="1255"/>
      <c r="BJ75" s="1255"/>
      <c r="BK75" s="1255"/>
      <c r="BL75" s="1255"/>
      <c r="BM75" s="1255"/>
      <c r="BN75" s="1255"/>
      <c r="BO75" s="1255"/>
      <c r="BP75" s="1252">
        <v>15.1</v>
      </c>
      <c r="BQ75" s="1252"/>
      <c r="BR75" s="1252"/>
      <c r="BS75" s="1252"/>
      <c r="BT75" s="1252"/>
      <c r="BU75" s="1252"/>
      <c r="BV75" s="1252"/>
      <c r="BW75" s="1252"/>
      <c r="BX75" s="1252">
        <v>14.8</v>
      </c>
      <c r="BY75" s="1252"/>
      <c r="BZ75" s="1252"/>
      <c r="CA75" s="1252"/>
      <c r="CB75" s="1252"/>
      <c r="CC75" s="1252"/>
      <c r="CD75" s="1252"/>
      <c r="CE75" s="1252"/>
      <c r="CF75" s="1252">
        <v>14.3</v>
      </c>
      <c r="CG75" s="1252"/>
      <c r="CH75" s="1252"/>
      <c r="CI75" s="1252"/>
      <c r="CJ75" s="1252"/>
      <c r="CK75" s="1252"/>
      <c r="CL75" s="1252"/>
      <c r="CM75" s="1252"/>
      <c r="CN75" s="1252">
        <v>14</v>
      </c>
      <c r="CO75" s="1252"/>
      <c r="CP75" s="1252"/>
      <c r="CQ75" s="1252"/>
      <c r="CR75" s="1252"/>
      <c r="CS75" s="1252"/>
      <c r="CT75" s="1252"/>
      <c r="CU75" s="1252"/>
      <c r="CV75" s="1252">
        <v>13.4</v>
      </c>
      <c r="CW75" s="1252"/>
      <c r="CX75" s="1252"/>
      <c r="CY75" s="1252"/>
      <c r="CZ75" s="1252"/>
      <c r="DA75" s="1252"/>
      <c r="DB75" s="1252"/>
      <c r="DC75" s="1252"/>
    </row>
    <row r="76" spans="2:107" ht="13.5" x14ac:dyDescent="0.15">
      <c r="B76" s="365"/>
      <c r="G76" s="1263"/>
      <c r="H76" s="1263"/>
      <c r="I76" s="1258"/>
      <c r="J76" s="1258"/>
      <c r="K76" s="1259"/>
      <c r="L76" s="1259"/>
      <c r="M76" s="1259"/>
      <c r="N76" s="1259"/>
      <c r="AM76" s="371"/>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5" x14ac:dyDescent="0.15">
      <c r="B77" s="365"/>
      <c r="G77" s="1258"/>
      <c r="H77" s="1258"/>
      <c r="I77" s="1258"/>
      <c r="J77" s="1258"/>
      <c r="K77" s="1253"/>
      <c r="L77" s="1253"/>
      <c r="M77" s="1253"/>
      <c r="N77" s="1253"/>
      <c r="AN77" s="1254" t="s">
        <v>600</v>
      </c>
      <c r="AO77" s="1254"/>
      <c r="AP77" s="1254"/>
      <c r="AQ77" s="1254"/>
      <c r="AR77" s="1254"/>
      <c r="AS77" s="1254"/>
      <c r="AT77" s="1254"/>
      <c r="AU77" s="1254"/>
      <c r="AV77" s="1254"/>
      <c r="AW77" s="1254"/>
      <c r="AX77" s="1254"/>
      <c r="AY77" s="1254"/>
      <c r="AZ77" s="1254"/>
      <c r="BA77" s="1254"/>
      <c r="BB77" s="1255" t="s">
        <v>599</v>
      </c>
      <c r="BC77" s="1255"/>
      <c r="BD77" s="1255"/>
      <c r="BE77" s="1255"/>
      <c r="BF77" s="1255"/>
      <c r="BG77" s="1255"/>
      <c r="BH77" s="1255"/>
      <c r="BI77" s="1255"/>
      <c r="BJ77" s="1255"/>
      <c r="BK77" s="1255"/>
      <c r="BL77" s="1255"/>
      <c r="BM77" s="1255"/>
      <c r="BN77" s="1255"/>
      <c r="BO77" s="1255"/>
      <c r="BP77" s="1252">
        <v>48</v>
      </c>
      <c r="BQ77" s="1252"/>
      <c r="BR77" s="1252"/>
      <c r="BS77" s="1252"/>
      <c r="BT77" s="1252"/>
      <c r="BU77" s="1252"/>
      <c r="BV77" s="1252"/>
      <c r="BW77" s="1252"/>
      <c r="BX77" s="1252">
        <v>49.1</v>
      </c>
      <c r="BY77" s="1252"/>
      <c r="BZ77" s="1252"/>
      <c r="CA77" s="1252"/>
      <c r="CB77" s="1252"/>
      <c r="CC77" s="1252"/>
      <c r="CD77" s="1252"/>
      <c r="CE77" s="1252"/>
      <c r="CF77" s="1252">
        <v>41.5</v>
      </c>
      <c r="CG77" s="1252"/>
      <c r="CH77" s="1252"/>
      <c r="CI77" s="1252"/>
      <c r="CJ77" s="1252"/>
      <c r="CK77" s="1252"/>
      <c r="CL77" s="1252"/>
      <c r="CM77" s="1252"/>
      <c r="CN77" s="1252">
        <v>25.2</v>
      </c>
      <c r="CO77" s="1252"/>
      <c r="CP77" s="1252"/>
      <c r="CQ77" s="1252"/>
      <c r="CR77" s="1252"/>
      <c r="CS77" s="1252"/>
      <c r="CT77" s="1252"/>
      <c r="CU77" s="1252"/>
      <c r="CV77" s="1252">
        <v>15.7</v>
      </c>
      <c r="CW77" s="1252"/>
      <c r="CX77" s="1252"/>
      <c r="CY77" s="1252"/>
      <c r="CZ77" s="1252"/>
      <c r="DA77" s="1252"/>
      <c r="DB77" s="1252"/>
      <c r="DC77" s="1252"/>
    </row>
    <row r="78" spans="2:107" ht="13.5" x14ac:dyDescent="0.15">
      <c r="B78" s="365"/>
      <c r="G78" s="1258"/>
      <c r="H78" s="1258"/>
      <c r="I78" s="1258"/>
      <c r="J78" s="1258"/>
      <c r="K78" s="1253"/>
      <c r="L78" s="1253"/>
      <c r="M78" s="1253"/>
      <c r="N78" s="1253"/>
      <c r="AN78" s="1254"/>
      <c r="AO78" s="1254"/>
      <c r="AP78" s="1254"/>
      <c r="AQ78" s="1254"/>
      <c r="AR78" s="1254"/>
      <c r="AS78" s="1254"/>
      <c r="AT78" s="1254"/>
      <c r="AU78" s="1254"/>
      <c r="AV78" s="1254"/>
      <c r="AW78" s="1254"/>
      <c r="AX78" s="1254"/>
      <c r="AY78" s="1254"/>
      <c r="AZ78" s="1254"/>
      <c r="BA78" s="1254"/>
      <c r="BB78" s="1255"/>
      <c r="BC78" s="1255"/>
      <c r="BD78" s="1255"/>
      <c r="BE78" s="1255"/>
      <c r="BF78" s="1255"/>
      <c r="BG78" s="1255"/>
      <c r="BH78" s="1255"/>
      <c r="BI78" s="1255"/>
      <c r="BJ78" s="1255"/>
      <c r="BK78" s="1255"/>
      <c r="BL78" s="1255"/>
      <c r="BM78" s="1255"/>
      <c r="BN78" s="1255"/>
      <c r="BO78" s="1255"/>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5" x14ac:dyDescent="0.15">
      <c r="B79" s="365"/>
      <c r="G79" s="1258"/>
      <c r="H79" s="1258"/>
      <c r="I79" s="1256"/>
      <c r="J79" s="1256"/>
      <c r="K79" s="1257"/>
      <c r="L79" s="1257"/>
      <c r="M79" s="1257"/>
      <c r="N79" s="1257"/>
      <c r="AN79" s="1254"/>
      <c r="AO79" s="1254"/>
      <c r="AP79" s="1254"/>
      <c r="AQ79" s="1254"/>
      <c r="AR79" s="1254"/>
      <c r="AS79" s="1254"/>
      <c r="AT79" s="1254"/>
      <c r="AU79" s="1254"/>
      <c r="AV79" s="1254"/>
      <c r="AW79" s="1254"/>
      <c r="AX79" s="1254"/>
      <c r="AY79" s="1254"/>
      <c r="AZ79" s="1254"/>
      <c r="BA79" s="1254"/>
      <c r="BB79" s="1255" t="s">
        <v>598</v>
      </c>
      <c r="BC79" s="1255"/>
      <c r="BD79" s="1255"/>
      <c r="BE79" s="1255"/>
      <c r="BF79" s="1255"/>
      <c r="BG79" s="1255"/>
      <c r="BH79" s="1255"/>
      <c r="BI79" s="1255"/>
      <c r="BJ79" s="1255"/>
      <c r="BK79" s="1255"/>
      <c r="BL79" s="1255"/>
      <c r="BM79" s="1255"/>
      <c r="BN79" s="1255"/>
      <c r="BO79" s="1255"/>
      <c r="BP79" s="1252">
        <v>9.6</v>
      </c>
      <c r="BQ79" s="1252"/>
      <c r="BR79" s="1252"/>
      <c r="BS79" s="1252"/>
      <c r="BT79" s="1252"/>
      <c r="BU79" s="1252"/>
      <c r="BV79" s="1252"/>
      <c r="BW79" s="1252"/>
      <c r="BX79" s="1252">
        <v>9.5</v>
      </c>
      <c r="BY79" s="1252"/>
      <c r="BZ79" s="1252"/>
      <c r="CA79" s="1252"/>
      <c r="CB79" s="1252"/>
      <c r="CC79" s="1252"/>
      <c r="CD79" s="1252"/>
      <c r="CE79" s="1252"/>
      <c r="CF79" s="1252">
        <v>9.1999999999999993</v>
      </c>
      <c r="CG79" s="1252"/>
      <c r="CH79" s="1252"/>
      <c r="CI79" s="1252"/>
      <c r="CJ79" s="1252"/>
      <c r="CK79" s="1252"/>
      <c r="CL79" s="1252"/>
      <c r="CM79" s="1252"/>
      <c r="CN79" s="1252">
        <v>8.9</v>
      </c>
      <c r="CO79" s="1252"/>
      <c r="CP79" s="1252"/>
      <c r="CQ79" s="1252"/>
      <c r="CR79" s="1252"/>
      <c r="CS79" s="1252"/>
      <c r="CT79" s="1252"/>
      <c r="CU79" s="1252"/>
      <c r="CV79" s="1252">
        <v>8.9</v>
      </c>
      <c r="CW79" s="1252"/>
      <c r="CX79" s="1252"/>
      <c r="CY79" s="1252"/>
      <c r="CZ79" s="1252"/>
      <c r="DA79" s="1252"/>
      <c r="DB79" s="1252"/>
      <c r="DC79" s="1252"/>
    </row>
    <row r="80" spans="2:107" ht="13.5" x14ac:dyDescent="0.15">
      <c r="B80" s="365"/>
      <c r="G80" s="1258"/>
      <c r="H80" s="1258"/>
      <c r="I80" s="1256"/>
      <c r="J80" s="1256"/>
      <c r="K80" s="1257"/>
      <c r="L80" s="1257"/>
      <c r="M80" s="1257"/>
      <c r="N80" s="1257"/>
      <c r="AN80" s="1254"/>
      <c r="AO80" s="1254"/>
      <c r="AP80" s="1254"/>
      <c r="AQ80" s="1254"/>
      <c r="AR80" s="1254"/>
      <c r="AS80" s="1254"/>
      <c r="AT80" s="1254"/>
      <c r="AU80" s="1254"/>
      <c r="AV80" s="1254"/>
      <c r="AW80" s="1254"/>
      <c r="AX80" s="1254"/>
      <c r="AY80" s="1254"/>
      <c r="AZ80" s="1254"/>
      <c r="BA80" s="1254"/>
      <c r="BB80" s="1255"/>
      <c r="BC80" s="1255"/>
      <c r="BD80" s="1255"/>
      <c r="BE80" s="1255"/>
      <c r="BF80" s="1255"/>
      <c r="BG80" s="1255"/>
      <c r="BH80" s="1255"/>
      <c r="BI80" s="1255"/>
      <c r="BJ80" s="1255"/>
      <c r="BK80" s="1255"/>
      <c r="BL80" s="1255"/>
      <c r="BM80" s="1255"/>
      <c r="BN80" s="1255"/>
      <c r="BO80" s="1255"/>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V9TRBCUYMcVi1cAHsA+bA2AwVxTE+XXPobmSfjBKyt854Ptr9aGw0p1upS0SvOthB+oZPyoBautCTqjucHrs3A==" saltValue="yFlTlHmyfLHB629baGkQ5Q==" spinCount="100000" sheet="1" objects="1" scenarios="1" formatCells="0"/>
  <dataConsolidate link="1"/>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KCGwC+++PujA0YeoyZgKtEHa3u4yPiOUpi5MI72JMwF/raQeqv9vym9krjPTW88bkVtTLnVhPLEq9PsMrsLP0g==" saltValue="9inBg/1giyGDCEeu2vyVSA==" spinCount="100000" sheet="1" objects="1" scenarios="1"/>
  <dataConsolidate link="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498</v>
      </c>
    </row>
  </sheetData>
  <sheetProtection algorithmName="SHA-512" hashValue="mIbB5GTGG6TMQR6Qacdi/OfR1CpSTYlGbNbkQJmfpdv63l7Pd0EnVFdyj4B8+06zTWdhdhdYJ4yeknaTsVq4mg==" saltValue="sdiXb68erT+xZbWyzkMk2Q==" spinCount="100000" sheet="1" objects="1" scenarios="1"/>
  <dataConsolidate link="1"/>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548</v>
      </c>
      <c r="G2" s="151"/>
      <c r="H2" s="152"/>
    </row>
    <row r="3" spans="1:8" x14ac:dyDescent="0.15">
      <c r="A3" s="148" t="s">
        <v>541</v>
      </c>
      <c r="B3" s="153"/>
      <c r="C3" s="154"/>
      <c r="D3" s="155">
        <v>47050</v>
      </c>
      <c r="E3" s="156"/>
      <c r="F3" s="157">
        <v>85173</v>
      </c>
      <c r="G3" s="158"/>
      <c r="H3" s="159"/>
    </row>
    <row r="4" spans="1:8" x14ac:dyDescent="0.15">
      <c r="A4" s="160"/>
      <c r="B4" s="161"/>
      <c r="C4" s="162"/>
      <c r="D4" s="163">
        <v>28984</v>
      </c>
      <c r="E4" s="164"/>
      <c r="F4" s="165">
        <v>43913</v>
      </c>
      <c r="G4" s="166"/>
      <c r="H4" s="167"/>
    </row>
    <row r="5" spans="1:8" x14ac:dyDescent="0.15">
      <c r="A5" s="148" t="s">
        <v>543</v>
      </c>
      <c r="B5" s="153"/>
      <c r="C5" s="154"/>
      <c r="D5" s="155">
        <v>46955</v>
      </c>
      <c r="E5" s="156"/>
      <c r="F5" s="157">
        <v>94081</v>
      </c>
      <c r="G5" s="158"/>
      <c r="H5" s="159"/>
    </row>
    <row r="6" spans="1:8" x14ac:dyDescent="0.15">
      <c r="A6" s="160"/>
      <c r="B6" s="161"/>
      <c r="C6" s="162"/>
      <c r="D6" s="163">
        <v>24116</v>
      </c>
      <c r="E6" s="164"/>
      <c r="F6" s="165">
        <v>48949</v>
      </c>
      <c r="G6" s="166"/>
      <c r="H6" s="167"/>
    </row>
    <row r="7" spans="1:8" x14ac:dyDescent="0.15">
      <c r="A7" s="148" t="s">
        <v>544</v>
      </c>
      <c r="B7" s="153"/>
      <c r="C7" s="154"/>
      <c r="D7" s="155">
        <v>68633</v>
      </c>
      <c r="E7" s="156"/>
      <c r="F7" s="157">
        <v>92632</v>
      </c>
      <c r="G7" s="158"/>
      <c r="H7" s="159"/>
    </row>
    <row r="8" spans="1:8" x14ac:dyDescent="0.15">
      <c r="A8" s="160"/>
      <c r="B8" s="161"/>
      <c r="C8" s="162"/>
      <c r="D8" s="163">
        <v>46112</v>
      </c>
      <c r="E8" s="164"/>
      <c r="F8" s="165">
        <v>47978</v>
      </c>
      <c r="G8" s="166"/>
      <c r="H8" s="167"/>
    </row>
    <row r="9" spans="1:8" x14ac:dyDescent="0.15">
      <c r="A9" s="148" t="s">
        <v>545</v>
      </c>
      <c r="B9" s="153"/>
      <c r="C9" s="154"/>
      <c r="D9" s="155">
        <v>75829</v>
      </c>
      <c r="E9" s="156"/>
      <c r="F9" s="157">
        <v>96469</v>
      </c>
      <c r="G9" s="158"/>
      <c r="H9" s="159"/>
    </row>
    <row r="10" spans="1:8" x14ac:dyDescent="0.15">
      <c r="A10" s="160"/>
      <c r="B10" s="161"/>
      <c r="C10" s="162"/>
      <c r="D10" s="163">
        <v>49666</v>
      </c>
      <c r="E10" s="164"/>
      <c r="F10" s="165">
        <v>49775</v>
      </c>
      <c r="G10" s="166"/>
      <c r="H10" s="167"/>
    </row>
    <row r="11" spans="1:8" x14ac:dyDescent="0.15">
      <c r="A11" s="148" t="s">
        <v>546</v>
      </c>
      <c r="B11" s="153"/>
      <c r="C11" s="154"/>
      <c r="D11" s="155">
        <v>76710</v>
      </c>
      <c r="E11" s="156"/>
      <c r="F11" s="157">
        <v>85743</v>
      </c>
      <c r="G11" s="158"/>
      <c r="H11" s="159"/>
    </row>
    <row r="12" spans="1:8" x14ac:dyDescent="0.15">
      <c r="A12" s="160"/>
      <c r="B12" s="161"/>
      <c r="C12" s="168"/>
      <c r="D12" s="163">
        <v>39540</v>
      </c>
      <c r="E12" s="164"/>
      <c r="F12" s="165">
        <v>45231</v>
      </c>
      <c r="G12" s="166"/>
      <c r="H12" s="167"/>
    </row>
    <row r="13" spans="1:8" x14ac:dyDescent="0.15">
      <c r="A13" s="148"/>
      <c r="B13" s="153"/>
      <c r="C13" s="169"/>
      <c r="D13" s="170">
        <v>63035</v>
      </c>
      <c r="E13" s="171"/>
      <c r="F13" s="172">
        <v>90820</v>
      </c>
      <c r="G13" s="173"/>
      <c r="H13" s="159"/>
    </row>
    <row r="14" spans="1:8" x14ac:dyDescent="0.15">
      <c r="A14" s="160"/>
      <c r="B14" s="161"/>
      <c r="C14" s="162"/>
      <c r="D14" s="163">
        <v>37684</v>
      </c>
      <c r="E14" s="164"/>
      <c r="F14" s="165">
        <v>47169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1.76</v>
      </c>
      <c r="C19" s="174">
        <f>ROUND(VALUE(SUBSTITUTE(実質収支比率等に係る経年分析!G$48,"▲","-")),2)</f>
        <v>2.12</v>
      </c>
      <c r="D19" s="174">
        <f>ROUND(VALUE(SUBSTITUTE(実質収支比率等に係る経年分析!H$48,"▲","-")),2)</f>
        <v>0.79</v>
      </c>
      <c r="E19" s="174">
        <f>ROUND(VALUE(SUBSTITUTE(実質収支比率等に係る経年分析!I$48,"▲","-")),2)</f>
        <v>4.43</v>
      </c>
      <c r="F19" s="174">
        <f>ROUND(VALUE(SUBSTITUTE(実質収支比率等に係る経年分析!J$48,"▲","-")),2)</f>
        <v>5.53</v>
      </c>
    </row>
    <row r="20" spans="1:11" x14ac:dyDescent="0.15">
      <c r="A20" s="174" t="s">
        <v>57</v>
      </c>
      <c r="B20" s="174">
        <f>ROUND(VALUE(SUBSTITUTE(実質収支比率等に係る経年分析!F$47,"▲","-")),2)</f>
        <v>21.15</v>
      </c>
      <c r="C20" s="174">
        <f>ROUND(VALUE(SUBSTITUTE(実質収支比率等に係る経年分析!G$47,"▲","-")),2)</f>
        <v>19.95</v>
      </c>
      <c r="D20" s="174">
        <f>ROUND(VALUE(SUBSTITUTE(実質収支比率等に係る経年分析!H$47,"▲","-")),2)</f>
        <v>19.93</v>
      </c>
      <c r="E20" s="174">
        <f>ROUND(VALUE(SUBSTITUTE(実質収支比率等に係る経年分析!I$47,"▲","-")),2)</f>
        <v>19.87</v>
      </c>
      <c r="F20" s="174">
        <f>ROUND(VALUE(SUBSTITUTE(実質収支比率等に係る経年分析!J$47,"▲","-")),2)</f>
        <v>22.53</v>
      </c>
    </row>
    <row r="21" spans="1:11" x14ac:dyDescent="0.15">
      <c r="A21" s="174" t="s">
        <v>58</v>
      </c>
      <c r="B21" s="174">
        <f>IF(ISNUMBER(VALUE(SUBSTITUTE(実質収支比率等に係る経年分析!F$49,"▲","-"))),ROUND(VALUE(SUBSTITUTE(実質収支比率等に係る経年分析!F$49,"▲","-")),2),NA())</f>
        <v>-2.29</v>
      </c>
      <c r="C21" s="174">
        <f>IF(ISNUMBER(VALUE(SUBSTITUTE(実質収支比率等に係る経年分析!G$49,"▲","-"))),ROUND(VALUE(SUBSTITUTE(実質収支比率等に係る経年分析!G$49,"▲","-")),2),NA())</f>
        <v>-0.96</v>
      </c>
      <c r="D21" s="174">
        <f>IF(ISNUMBER(VALUE(SUBSTITUTE(実質収支比率等に係る経年分析!H$49,"▲","-"))),ROUND(VALUE(SUBSTITUTE(実質収支比率等に係る経年分析!H$49,"▲","-")),2),NA())</f>
        <v>-1.19</v>
      </c>
      <c r="E21" s="174">
        <f>IF(ISNUMBER(VALUE(SUBSTITUTE(実質収支比率等に係る経年分析!I$49,"▲","-"))),ROUND(VALUE(SUBSTITUTE(実質収支比率等に係る経年分析!I$49,"▲","-")),2),NA())</f>
        <v>6.93</v>
      </c>
      <c r="F21" s="174">
        <f>IF(ISNUMBER(VALUE(SUBSTITUTE(実質収支比率等に係る経年分析!J$49,"▲","-"))),ROUND(VALUE(SUBSTITUTE(実質収支比率等に係る経年分析!J$49,"▲","-")),2),NA())</f>
        <v>3.39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駐車場事業会計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介護サービス事業会計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0.59</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0.57999999999999996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5.53</v>
      </c>
    </row>
    <row r="36" spans="1:16" x14ac:dyDescent="0.15">
      <c r="A36" s="175" t="str">
        <f>IF(連結実質赤字比率に係る赤字・黒字の構成分析!C$34="",NA(),連結実質赤字比率に係る赤字・黒字の構成分析!C$34)</f>
        <v>土地取得造成事業会計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6.28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8.9700000000000006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9.0500000000000007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3151</v>
      </c>
      <c r="E42" s="176"/>
      <c r="F42" s="176"/>
      <c r="G42" s="176">
        <f>'実質公債費比率（分子）の構造'!L$52</f>
        <v>3059</v>
      </c>
      <c r="H42" s="176"/>
      <c r="I42" s="176"/>
      <c r="J42" s="176">
        <f>'実質公債費比率（分子）の構造'!M$52</f>
        <v>2775</v>
      </c>
      <c r="K42" s="176"/>
      <c r="L42" s="176"/>
      <c r="M42" s="176">
        <f>'実質公債費比率（分子）の構造'!N$52</f>
        <v>2914</v>
      </c>
      <c r="N42" s="176"/>
      <c r="O42" s="176"/>
      <c r="P42" s="176">
        <f>'実質公債費比率（分子）の構造'!O$52</f>
        <v>2742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67</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12</v>
      </c>
      <c r="L44" s="176"/>
      <c r="M44" s="176"/>
      <c r="N44" s="176">
        <f>'実質公債費比率（分子）の構造'!O$50</f>
        <v>12</v>
      </c>
      <c r="O44" s="176"/>
      <c r="P44" s="176"/>
    </row>
    <row r="45" spans="1:16" x14ac:dyDescent="0.15">
      <c r="A45" s="176" t="s">
        <v>68</v>
      </c>
      <c r="B45" s="176">
        <f>'実質公債費比率（分子）の構造'!K$49</f>
        <v>262</v>
      </c>
      <c r="C45" s="176"/>
      <c r="D45" s="176"/>
      <c r="E45" s="176">
        <f>'実質公債費比率（分子）の構造'!L$49</f>
        <v>223</v>
      </c>
      <c r="F45" s="176"/>
      <c r="G45" s="176"/>
      <c r="H45" s="176">
        <f>'実質公債費比率（分子）の構造'!M$49</f>
        <v>266</v>
      </c>
      <c r="I45" s="176"/>
      <c r="J45" s="176"/>
      <c r="K45" s="176">
        <f>'実質公債費比率（分子）の構造'!N$49</f>
        <v>196</v>
      </c>
      <c r="L45" s="176"/>
      <c r="M45" s="176"/>
      <c r="N45" s="176">
        <f>'実質公債費比率（分子）の構造'!O$49</f>
        <v>178</v>
      </c>
      <c r="O45" s="176"/>
      <c r="P45" s="176"/>
    </row>
    <row r="46" spans="1:16" x14ac:dyDescent="0.15">
      <c r="A46" s="176" t="s">
        <v>69</v>
      </c>
      <c r="B46" s="176">
        <f>'実質公債費比率（分子）の構造'!K$48</f>
        <v>613</v>
      </c>
      <c r="C46" s="176"/>
      <c r="D46" s="176"/>
      <c r="E46" s="176">
        <f>'実質公債費比率（分子）の構造'!L$48</f>
        <v>611</v>
      </c>
      <c r="F46" s="176"/>
      <c r="G46" s="176"/>
      <c r="H46" s="176">
        <f>'実質公債費比率（分子）の構造'!M$48</f>
        <v>569</v>
      </c>
      <c r="I46" s="176"/>
      <c r="J46" s="176"/>
      <c r="K46" s="176">
        <f>'実質公債費比率（分子）の構造'!N$48</f>
        <v>545</v>
      </c>
      <c r="L46" s="176"/>
      <c r="M46" s="176"/>
      <c r="N46" s="176">
        <f>'実質公債費比率（分子）の構造'!O$48</f>
        <v>537</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3734</v>
      </c>
      <c r="C49" s="176"/>
      <c r="D49" s="176"/>
      <c r="E49" s="176">
        <f>'実質公債費比率（分子）の構造'!L$45</f>
        <v>3673</v>
      </c>
      <c r="F49" s="176"/>
      <c r="G49" s="176"/>
      <c r="H49" s="176">
        <f>'実質公債費比率（分子）の構造'!M$45</f>
        <v>3477</v>
      </c>
      <c r="I49" s="176"/>
      <c r="J49" s="176"/>
      <c r="K49" s="176">
        <f>'実質公債費比率（分子）の構造'!N$45</f>
        <v>3603</v>
      </c>
      <c r="L49" s="176"/>
      <c r="M49" s="176"/>
      <c r="N49" s="176">
        <f>'実質公債費比率（分子）の構造'!O$45</f>
        <v>3363</v>
      </c>
      <c r="O49" s="176"/>
      <c r="P49" s="176"/>
    </row>
    <row r="50" spans="1:16" x14ac:dyDescent="0.15">
      <c r="A50" s="176" t="s">
        <v>73</v>
      </c>
      <c r="B50" s="176" t="e">
        <f>NA()</f>
        <v>#N/A</v>
      </c>
      <c r="C50" s="176">
        <f>IF(ISNUMBER('実質公債費比率（分子）の構造'!K$53),'実質公債費比率（分子）の構造'!K$53,NA())</f>
        <v>1470</v>
      </c>
      <c r="D50" s="176" t="e">
        <f>NA()</f>
        <v>#N/A</v>
      </c>
      <c r="E50" s="176" t="e">
        <f>NA()</f>
        <v>#N/A</v>
      </c>
      <c r="F50" s="176">
        <f>IF(ISNUMBER('実質公債費比率（分子）の構造'!L$53),'実質公債費比率（分子）の構造'!L$53,NA())</f>
        <v>1460</v>
      </c>
      <c r="G50" s="176" t="e">
        <f>NA()</f>
        <v>#N/A</v>
      </c>
      <c r="H50" s="176" t="e">
        <f>NA()</f>
        <v>#N/A</v>
      </c>
      <c r="I50" s="176">
        <f>IF(ISNUMBER('実質公債費比率（分子）の構造'!M$53),'実質公債費比率（分子）の構造'!M$53,NA())</f>
        <v>1549</v>
      </c>
      <c r="J50" s="176" t="e">
        <f>NA()</f>
        <v>#N/A</v>
      </c>
      <c r="K50" s="176" t="e">
        <f>NA()</f>
        <v>#N/A</v>
      </c>
      <c r="L50" s="176">
        <f>IF(ISNUMBER('実質公債費比率（分子）の構造'!N$53),'実質公債費比率（分子）の構造'!N$53,NA())</f>
        <v>1442</v>
      </c>
      <c r="M50" s="176" t="e">
        <f>NA()</f>
        <v>#N/A</v>
      </c>
      <c r="N50" s="176" t="e">
        <f>NA()</f>
        <v>#N/A</v>
      </c>
      <c r="O50" s="176">
        <f>IF(ISNUMBER('実質公債費比率（分子）の構造'!O$53),'実質公債費比率（分子）の構造'!O$53,NA())</f>
        <v>1349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26789</v>
      </c>
      <c r="E56" s="175"/>
      <c r="F56" s="175"/>
      <c r="G56" s="175">
        <f>'将来負担比率（分子）の構造'!J$52</f>
        <v>25678</v>
      </c>
      <c r="H56" s="175"/>
      <c r="I56" s="175"/>
      <c r="J56" s="175">
        <f>'将来負担比率（分子）の構造'!K$52</f>
        <v>25479</v>
      </c>
      <c r="K56" s="175"/>
      <c r="L56" s="175"/>
      <c r="M56" s="175">
        <f>'将来負担比率（分子）の構造'!L$52</f>
        <v>24758</v>
      </c>
      <c r="N56" s="175"/>
      <c r="O56" s="175"/>
      <c r="P56" s="175">
        <f>'将来負担比率（分子）の構造'!M$52</f>
        <v>24740</v>
      </c>
    </row>
    <row r="57" spans="1:16" x14ac:dyDescent="0.15">
      <c r="A57" s="175" t="s">
        <v>44</v>
      </c>
      <c r="B57" s="175"/>
      <c r="C57" s="175"/>
      <c r="D57" s="175">
        <f>'将来負担比率（分子）の構造'!I$51</f>
        <v>5854</v>
      </c>
      <c r="E57" s="175"/>
      <c r="F57" s="175"/>
      <c r="G57" s="175">
        <f>'将来負担比率（分子）の構造'!J$51</f>
        <v>5626</v>
      </c>
      <c r="H57" s="175"/>
      <c r="I57" s="175"/>
      <c r="J57" s="175">
        <f>'将来負担比率（分子）の構造'!K$51</f>
        <v>5258</v>
      </c>
      <c r="K57" s="175"/>
      <c r="L57" s="175"/>
      <c r="M57" s="175">
        <f>'将来負担比率（分子）の構造'!L$51</f>
        <v>5157</v>
      </c>
      <c r="N57" s="175"/>
      <c r="O57" s="175"/>
      <c r="P57" s="175">
        <f>'将来負担比率（分子）の構造'!M$51</f>
        <v>4864</v>
      </c>
    </row>
    <row r="58" spans="1:16" x14ac:dyDescent="0.15">
      <c r="A58" s="175" t="s">
        <v>43</v>
      </c>
      <c r="B58" s="175"/>
      <c r="C58" s="175"/>
      <c r="D58" s="175">
        <f>'将来負担比率（分子）の構造'!I$50</f>
        <v>5228</v>
      </c>
      <c r="E58" s="175"/>
      <c r="F58" s="175"/>
      <c r="G58" s="175">
        <f>'将来負担比率（分子）の構造'!J$50</f>
        <v>6046</v>
      </c>
      <c r="H58" s="175"/>
      <c r="I58" s="175"/>
      <c r="J58" s="175">
        <f>'将来負担比率（分子）の構造'!K$50</f>
        <v>7765</v>
      </c>
      <c r="K58" s="175"/>
      <c r="L58" s="175"/>
      <c r="M58" s="175">
        <f>'将来負担比率（分子）の構造'!L$50</f>
        <v>9370</v>
      </c>
      <c r="N58" s="175"/>
      <c r="O58" s="175"/>
      <c r="P58" s="175">
        <f>'将来負担比率（分子）の構造'!M$50</f>
        <v>7936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2822</v>
      </c>
      <c r="C62" s="175"/>
      <c r="D62" s="175"/>
      <c r="E62" s="175">
        <f>'将来負担比率（分子）の構造'!J$45</f>
        <v>2838</v>
      </c>
      <c r="F62" s="175"/>
      <c r="G62" s="175"/>
      <c r="H62" s="175">
        <f>'将来負担比率（分子）の構造'!K$45</f>
        <v>2817</v>
      </c>
      <c r="I62" s="175"/>
      <c r="J62" s="175"/>
      <c r="K62" s="175">
        <f>'将来負担比率（分子）の構造'!L$45</f>
        <v>2811</v>
      </c>
      <c r="L62" s="175"/>
      <c r="M62" s="175"/>
      <c r="N62" s="175">
        <f>'将来負担比率（分子）の構造'!M$45</f>
        <v>2812</v>
      </c>
      <c r="O62" s="175"/>
      <c r="P62" s="175"/>
    </row>
    <row r="63" spans="1:16" x14ac:dyDescent="0.15">
      <c r="A63" s="175" t="s">
        <v>36</v>
      </c>
      <c r="B63" s="175">
        <f>'将来負担比率（分子）の構造'!I$44</f>
        <v>3216</v>
      </c>
      <c r="C63" s="175"/>
      <c r="D63" s="175"/>
      <c r="E63" s="175">
        <f>'将来負担比率（分子）の構造'!J$44</f>
        <v>2787</v>
      </c>
      <c r="F63" s="175"/>
      <c r="G63" s="175"/>
      <c r="H63" s="175">
        <f>'将来負担比率（分子）の構造'!K$44</f>
        <v>2466</v>
      </c>
      <c r="I63" s="175"/>
      <c r="J63" s="175"/>
      <c r="K63" s="175">
        <f>'将来負担比率（分子）の構造'!L$44</f>
        <v>1991</v>
      </c>
      <c r="L63" s="175"/>
      <c r="M63" s="175"/>
      <c r="N63" s="175">
        <f>'将来負担比率（分子）の構造'!M$44</f>
        <v>1622</v>
      </c>
      <c r="O63" s="175"/>
      <c r="P63" s="175"/>
    </row>
    <row r="64" spans="1:16" x14ac:dyDescent="0.15">
      <c r="A64" s="175" t="s">
        <v>35</v>
      </c>
      <c r="B64" s="175">
        <f>'将来負担比率（分子）の構造'!I$43</f>
        <v>11247</v>
      </c>
      <c r="C64" s="175"/>
      <c r="D64" s="175"/>
      <c r="E64" s="175">
        <f>'将来負担比率（分子）の構造'!J$43</f>
        <v>10863</v>
      </c>
      <c r="F64" s="175"/>
      <c r="G64" s="175"/>
      <c r="H64" s="175">
        <f>'将来負担比率（分子）の構造'!K$43</f>
        <v>10265</v>
      </c>
      <c r="I64" s="175"/>
      <c r="J64" s="175"/>
      <c r="K64" s="175">
        <f>'将来負担比率（分子）の構造'!L$43</f>
        <v>10766</v>
      </c>
      <c r="L64" s="175"/>
      <c r="M64" s="175"/>
      <c r="N64" s="175">
        <f>'将来負担比率（分子）の構造'!M$43</f>
        <v>10189</v>
      </c>
      <c r="O64" s="175"/>
      <c r="P64" s="175"/>
    </row>
    <row r="65" spans="1:16" x14ac:dyDescent="0.15">
      <c r="A65" s="175" t="s">
        <v>34</v>
      </c>
      <c r="B65" s="175">
        <f>'将来負担比率（分子）の構造'!I$42</f>
        <v>63</v>
      </c>
      <c r="C65" s="175"/>
      <c r="D65" s="175"/>
      <c r="E65" s="175">
        <f>'将来負担比率（分子）の構造'!J$42</f>
        <v>51</v>
      </c>
      <c r="F65" s="175"/>
      <c r="G65" s="175"/>
      <c r="H65" s="175">
        <f>'将来負担比率（分子）の構造'!K$42</f>
        <v>39</v>
      </c>
      <c r="I65" s="175"/>
      <c r="J65" s="175"/>
      <c r="K65" s="175">
        <f>'将来負担比率（分子）の構造'!L$42</f>
        <v>27</v>
      </c>
      <c r="L65" s="175"/>
      <c r="M65" s="175"/>
      <c r="N65" s="175">
        <f>'将来負担比率（分子）の構造'!M$42</f>
        <v>15</v>
      </c>
      <c r="O65" s="175"/>
      <c r="P65" s="175"/>
    </row>
    <row r="66" spans="1:16" x14ac:dyDescent="0.15">
      <c r="A66" s="175" t="s">
        <v>33</v>
      </c>
      <c r="B66" s="175">
        <f>'将来負担比率（分子）の構造'!I$41</f>
        <v>32613</v>
      </c>
      <c r="C66" s="175"/>
      <c r="D66" s="175"/>
      <c r="E66" s="175">
        <f>'将来負担比率（分子）の構造'!J$41</f>
        <v>30629</v>
      </c>
      <c r="F66" s="175"/>
      <c r="G66" s="175"/>
      <c r="H66" s="175">
        <f>'将来負担比率（分子）の構造'!K$41</f>
        <v>29574</v>
      </c>
      <c r="I66" s="175"/>
      <c r="J66" s="175"/>
      <c r="K66" s="175">
        <f>'将来負担比率（分子）の構造'!L$41</f>
        <v>28694</v>
      </c>
      <c r="L66" s="175"/>
      <c r="M66" s="175"/>
      <c r="N66" s="175">
        <f>'将来負担比率（分子）の構造'!M$41</f>
        <v>27753</v>
      </c>
      <c r="O66" s="175"/>
      <c r="P66" s="175"/>
    </row>
    <row r="67" spans="1:16" x14ac:dyDescent="0.15">
      <c r="A67" s="175" t="s">
        <v>77</v>
      </c>
      <c r="B67" s="175" t="e">
        <f>NA()</f>
        <v>#N/A</v>
      </c>
      <c r="C67" s="175">
        <f>IF(ISNUMBER('将来負担比率（分子）の構造'!I$53), IF('将来負担比率（分子）の構造'!I$53 &lt; 0, 0, '将来負担比率（分子）の構造'!I$53), NA())</f>
        <v>12090</v>
      </c>
      <c r="D67" s="175" t="e">
        <f>NA()</f>
        <v>#N/A</v>
      </c>
      <c r="E67" s="175" t="e">
        <f>NA()</f>
        <v>#N/A</v>
      </c>
      <c r="F67" s="175">
        <f>IF(ISNUMBER('将来負担比率（分子）の構造'!J$53), IF('将来負担比率（分子）の構造'!J$53 &lt; 0, 0, '将来負担比率（分子）の構造'!J$53), NA())</f>
        <v>9818</v>
      </c>
      <c r="G67" s="175" t="e">
        <f>NA()</f>
        <v>#N/A</v>
      </c>
      <c r="H67" s="175" t="e">
        <f>NA()</f>
        <v>#N/A</v>
      </c>
      <c r="I67" s="175">
        <f>IF(ISNUMBER('将来負担比率（分子）の構造'!K$53), IF('将来負担比率（分子）の構造'!K$53 &lt; 0, 0, '将来負担比率（分子）の構造'!K$53), NA())</f>
        <v>6659</v>
      </c>
      <c r="J67" s="175" t="e">
        <f>NA()</f>
        <v>#N/A</v>
      </c>
      <c r="K67" s="175" t="e">
        <f>NA()</f>
        <v>#N/A</v>
      </c>
      <c r="L67" s="175">
        <f>IF(ISNUMBER('将来負担比率（分子）の構造'!L$53), IF('将来負担比率（分子）の構造'!L$53 &lt; 0, 0, '将来負担比率（分子）の構造'!L$53), NA())</f>
        <v>5003</v>
      </c>
      <c r="M67" s="175" t="e">
        <f>NA()</f>
        <v>#N/A</v>
      </c>
      <c r="N67" s="175" t="e">
        <f>NA()</f>
        <v>#N/A</v>
      </c>
      <c r="O67" s="175">
        <f>IF(ISNUMBER('将来負担比率（分子）の構造'!M$53), IF('将来負担比率（分子）の構造'!M$53 &lt; 0, 0, '将来負担比率（分子）の構造'!M$53), NA())</f>
        <v>4852</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2573</v>
      </c>
      <c r="C72" s="179">
        <f>基金残高に係る経年分析!G55</f>
        <v>2633</v>
      </c>
      <c r="D72" s="179">
        <f>基金残高に係る経年分析!H55</f>
        <v>2941</v>
      </c>
    </row>
    <row r="73" spans="1:16" x14ac:dyDescent="0.15">
      <c r="A73" s="178" t="s">
        <v>80</v>
      </c>
      <c r="B73" s="179">
        <f>基金残高に係る経年分析!F56</f>
        <v>91</v>
      </c>
      <c r="C73" s="179">
        <f>基金残高に係る経年分析!G56</f>
        <v>92</v>
      </c>
      <c r="D73" s="179">
        <f>基金残高に係る経年分析!H56</f>
        <v>92</v>
      </c>
    </row>
    <row r="74" spans="1:16" x14ac:dyDescent="0.15">
      <c r="A74" s="178" t="s">
        <v>81</v>
      </c>
      <c r="B74" s="179">
        <f>基金残高に係る経年分析!F57</f>
        <v>4724</v>
      </c>
      <c r="C74" s="179">
        <f>基金残高に係る経年分析!G57</f>
        <v>6247</v>
      </c>
      <c r="D74" s="179">
        <f>基金残高に係る経年分析!H57</f>
        <v>4416</v>
      </c>
    </row>
  </sheetData>
  <sheetProtection algorithmName="SHA-512" hashValue="89bN6cIXsJso3w63fKBhgBZMtR8xKUROZWykKYlntuumcaUqQ878bpAcqU0CjfMyYLutLTxwkvCJkuhvEn4CZQ==" saltValue="s48GNJOIK9kzkXwul1Y9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dcterms:created xsi:type="dcterms:W3CDTF">2024-03-14T03:21:05Z</dcterms:created>
  <dcterms:modified xsi:type="dcterms:W3CDTF">2025-03-18T00:33:42Z</dcterms:modified>
  <cp:category/>
</cp:coreProperties>
</file>